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'Capa'!$B$2:$G$16</definedName>
    <definedName name="_xlnm.Print_Area" localSheetId="4">'Carteira Própria'!$A$1:$M$87</definedName>
    <definedName name="_xlnm.Print_Area" localSheetId="1">'Consolidado por tipo de invest.'!$A$2:$C$33</definedName>
    <definedName name="_xlnm.Print_Area" localSheetId="2">'Consolidado por tipo de risco'!$A$1:$E$22</definedName>
    <definedName name="_xlnm.Print_Area" localSheetId="3">'Fundos de Investimento'!$A$1:$N$9</definedName>
  </definedNames>
  <calcPr calcMode="manual" fullCalcOnLoad="1"/>
</workbook>
</file>

<file path=xl/sharedStrings.xml><?xml version="1.0" encoding="utf-8"?>
<sst xmlns="http://schemas.openxmlformats.org/spreadsheetml/2006/main" count="537" uniqueCount="194">
  <si>
    <t>1 - Fundos de Curto Prazo</t>
  </si>
  <si>
    <t>4 - Fundos Multimercado</t>
  </si>
  <si>
    <t>5 - Fundos de Ações</t>
  </si>
  <si>
    <t>6 - Fundos Cambiais</t>
  </si>
  <si>
    <t>7 - Fundos da Dívida Externa</t>
  </si>
  <si>
    <t>Renda Fixa</t>
  </si>
  <si>
    <t xml:space="preserve">FI CAIXA  ALIANÇA RENDA FIXA </t>
  </si>
  <si>
    <t>ITAU-GOV PP REFERENCIADO DI FI</t>
  </si>
  <si>
    <t>1- Títulos Públicos Federais</t>
  </si>
  <si>
    <t xml:space="preserve">3- Derivativos </t>
  </si>
  <si>
    <t>4- Imóveis</t>
  </si>
  <si>
    <t>Rentabilidade Acumulada (%)</t>
  </si>
  <si>
    <t>Tx. Adm.</t>
  </si>
  <si>
    <t>Volatilidade</t>
  </si>
  <si>
    <t xml:space="preserve">No Mês </t>
  </si>
  <si>
    <t>No Ano</t>
  </si>
  <si>
    <t xml:space="preserve"> 12 Meses</t>
  </si>
  <si>
    <t>(% a.a.)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</si>
  <si>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</si>
  <si>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</si>
  <si>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</si>
  <si>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</si>
  <si>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</si>
  <si>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</si>
  <si>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</si>
  <si>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</si>
  <si>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</si>
  <si>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</si>
  <si>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</si>
  <si>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</si>
  <si>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</si>
  <si>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</si>
  <si>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</si>
  <si>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</si>
  <si>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</si>
  <si>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</si>
  <si>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</si>
  <si>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</si>
  <si>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</si>
  <si>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</si>
  <si>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</si>
  <si>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</si>
  <si>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</si>
  <si>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</si>
  <si>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</si>
  <si>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</si>
  <si>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</si>
  <si>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</si>
  <si>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</si>
  <si>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</si>
  <si>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</si>
  <si>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</si>
  <si>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</si>
  <si>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</si>
  <si>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</si>
  <si>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</si>
  <si>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</si>
  <si>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Fundos de Investimento - RIOPREVIDENCIA</t>
  </si>
  <si>
    <t>Carteira Própria do RIOPREVIDENCIA</t>
  </si>
  <si>
    <t>Custodiante</t>
  </si>
  <si>
    <t>Ativo</t>
  </si>
  <si>
    <t>Taxa (%aa)</t>
  </si>
  <si>
    <t>Código</t>
  </si>
  <si>
    <t>PU Atual</t>
  </si>
  <si>
    <t>Data de</t>
  </si>
  <si>
    <t>Emissão</t>
  </si>
  <si>
    <t>Compra</t>
  </si>
  <si>
    <t>Vencimento</t>
  </si>
  <si>
    <t>RELATÓRIO TRIMESTRAL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</si>
  <si>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</si>
  <si>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</si>
  <si>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</si>
  <si>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</si>
  <si>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</si>
  <si>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</si>
  <si>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</si>
  <si>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</si>
  <si>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</si>
  <si>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1.1 - Prefixados (LTN, NTN-F)</t>
  </si>
  <si>
    <t>1.2 - Pós-fixados (LFT - Selic,LTN com DI-1 Selic,Op.Comp.)*</t>
  </si>
  <si>
    <t>(*) Títulos Públicos Federais com rentabilidade pós-fixada em razão de contrato futuro de "DI de 01 dia" na BM&amp;F.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</si>
  <si>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</si>
  <si>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</si>
  <si>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</si>
  <si>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</si>
  <si>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</si>
  <si>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</si>
  <si>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</si>
  <si>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</si>
  <si>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</si>
  <si>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</si>
  <si>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</si>
  <si>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</si>
  <si>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</si>
  <si>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</si>
  <si>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</si>
  <si>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</si>
  <si>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</si>
  <si>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</si>
  <si>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%  IPCA</t>
  </si>
  <si>
    <t>05164358000173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</si>
  <si>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</si>
  <si>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</si>
  <si>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</si>
  <si>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</si>
  <si>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</si>
  <si>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</si>
  <si>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(Fevereiro de 2008)</t>
  </si>
  <si>
    <t>12 Meses(%)</t>
  </si>
  <si>
    <t>CFT-A</t>
  </si>
  <si>
    <t>HSTN__A499</t>
  </si>
  <si>
    <t>IGP-DI</t>
  </si>
  <si>
    <t>Pós-Fixado</t>
  </si>
  <si>
    <t>HSTN__A500</t>
  </si>
  <si>
    <t>HSTN__A501</t>
  </si>
  <si>
    <t>HSTN__A502</t>
  </si>
  <si>
    <t>HSTN__A503</t>
  </si>
  <si>
    <t>HSTN__A504</t>
  </si>
  <si>
    <t>HSTN__A505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</si>
  <si>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</si>
  <si>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</si>
  <si>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</si>
  <si>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</si>
  <si>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</si>
  <si>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</si>
  <si>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</si>
  <si>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</si>
  <si>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</si>
  <si>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</si>
  <si>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</si>
  <si>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</si>
  <si>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</si>
  <si>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</si>
  <si>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</si>
  <si>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</si>
  <si>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</si>
  <si>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</si>
  <si>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</si>
  <si>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</si>
  <si>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</si>
  <si>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</si>
  <si>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</si>
  <si>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</si>
  <si>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</si>
  <si>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</si>
  <si>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</si>
  <si>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</si>
  <si>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</si>
  <si>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</si>
  <si>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</si>
  <si>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</si>
  <si>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</si>
  <si>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</si>
  <si>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</si>
  <si>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</si>
  <si>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</si>
  <si>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</si>
  <si>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</si>
  <si>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</si>
  <si>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</si>
  <si>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</si>
  <si>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</si>
  <si>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</si>
  <si>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</si>
  <si>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</si>
  <si>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</si>
  <si>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</si>
  <si>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</si>
  <si>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</si>
  <si>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</si>
  <si>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</si>
  <si>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</si>
  <si>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</si>
  <si>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</si>
  <si>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</si>
  <si>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</si>
  <si>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</si>
  <si>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</si>
  <si>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</si>
  <si>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</si>
  <si>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</si>
  <si>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</si>
  <si>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</si>
  <si>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</si>
  <si>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</si>
  <si>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</si>
  <si>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</si>
  <si>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</si>
  <si>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</si>
  <si>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</si>
  <si>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</si>
  <si>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</si>
  <si>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HSTN__A579</t>
  </si>
  <si>
    <t>HSTN__A580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</si>
</sst>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5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43" fontId="0" fillId="0" borderId="6" xfId="20" applyFill="1" applyBorder="1" applyAlignment="1" applyProtection="1">
      <alignment horizontal="right"/>
      <protection locked="0"/>
    </xf>
    <xf numFmtId="43" fontId="0" fillId="0" borderId="7" xfId="20" applyFill="1" applyBorder="1" applyAlignment="1" applyProtection="1">
      <alignment horizontal="right"/>
      <protection locked="0"/>
    </xf>
    <xf numFmtId="10" fontId="0" fillId="0" borderId="8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5" xfId="20" applyFont="1" applyFill="1" applyBorder="1" applyAlignment="1" applyProtection="1">
      <alignment horizontal="center"/>
      <protection locked="0"/>
    </xf>
    <xf numFmtId="43" fontId="0" fillId="0" borderId="1" xfId="2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49" fontId="3" fillId="3" borderId="11" xfId="0" applyNumberFormat="1" applyFont="1" applyFill="1" applyBorder="1" applyAlignment="1" applyProtection="1">
      <alignment horizontal="center"/>
      <protection/>
    </xf>
    <xf numFmtId="43" fontId="4" fillId="3" borderId="11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/>
    </xf>
    <xf numFmtId="0" fontId="5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10" fontId="7" fillId="3" borderId="21" xfId="19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43" fontId="5" fillId="3" borderId="24" xfId="20" applyFont="1" applyFill="1" applyBorder="1" applyAlignment="1">
      <alignment/>
    </xf>
    <xf numFmtId="10" fontId="5" fillId="3" borderId="25" xfId="19" applyNumberFormat="1" applyFont="1" applyFill="1" applyBorder="1" applyAlignment="1">
      <alignment horizontal="center"/>
    </xf>
    <xf numFmtId="10" fontId="5" fillId="3" borderId="26" xfId="19" applyNumberFormat="1" applyFont="1" applyFill="1" applyBorder="1" applyAlignment="1">
      <alignment horizontal="center"/>
    </xf>
    <xf numFmtId="10" fontId="5" fillId="3" borderId="24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7" xfId="0" applyFont="1" applyFill="1" applyBorder="1" applyAlignment="1" applyProtection="1">
      <alignment horizontal="left" vertical="center"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43" fontId="5" fillId="3" borderId="18" xfId="20" applyFont="1" applyFill="1" applyBorder="1" applyAlignment="1" applyProtection="1">
      <alignment horizontal="right" vertical="center"/>
      <protection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3" xfId="20" applyFont="1" applyFill="1" applyBorder="1" applyAlignment="1" applyProtection="1">
      <alignment horizontal="right" vertical="center" wrapText="1"/>
      <protection locked="0"/>
    </xf>
    <xf numFmtId="0" fontId="5" fillId="3" borderId="29" xfId="0" applyFont="1" applyFill="1" applyBorder="1" applyAlignment="1" applyProtection="1">
      <alignment horizontal="left" vertical="center"/>
      <protection/>
    </xf>
    <xf numFmtId="43" fontId="5" fillId="3" borderId="13" xfId="20" applyFont="1" applyFill="1" applyBorder="1" applyAlignment="1" applyProtection="1">
      <alignment horizontal="righ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/>
    </xf>
    <xf numFmtId="43" fontId="0" fillId="0" borderId="13" xfId="20" applyFont="1" applyBorder="1" applyAlignment="1" applyProtection="1">
      <alignment horizontal="right"/>
      <protection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3" xfId="20" applyFont="1" applyFill="1" applyBorder="1" applyAlignment="1" applyProtection="1">
      <alignment horizontal="right" vertical="center" wrapText="1"/>
      <protection locked="0"/>
    </xf>
    <xf numFmtId="0" fontId="5" fillId="2" borderId="29" xfId="0" applyFont="1" applyFill="1" applyBorder="1" applyAlignment="1" applyProtection="1">
      <alignment horizontal="left" vertical="center"/>
      <protection/>
    </xf>
    <xf numFmtId="43" fontId="0" fillId="2" borderId="13" xfId="20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 locked="0"/>
    </xf>
    <xf numFmtId="43" fontId="0" fillId="0" borderId="13" xfId="20" applyFont="1" applyBorder="1" applyAlignment="1" applyProtection="1">
      <alignment horizontal="right"/>
      <protection locked="0"/>
    </xf>
    <xf numFmtId="43" fontId="5" fillId="3" borderId="13" xfId="20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43" fontId="0" fillId="0" borderId="23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6" xfId="0" applyNumberFormat="1" applyFont="1" applyFill="1" applyBorder="1" applyAlignment="1" applyProtection="1">
      <alignment horizontal="left"/>
      <protection locked="0"/>
    </xf>
    <xf numFmtId="164" fontId="6" fillId="0" borderId="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2" xfId="19" applyNumberFormat="1" applyFont="1" applyFill="1" applyBorder="1" applyAlignment="1" applyProtection="1">
      <alignment horizontal="center"/>
      <protection locked="0"/>
    </xf>
    <xf numFmtId="10" fontId="6" fillId="0" borderId="32" xfId="19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3" xfId="19" applyNumberFormat="1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 applyProtection="1">
      <alignment horizontal="center"/>
      <protection/>
    </xf>
    <xf numFmtId="49" fontId="10" fillId="3" borderId="5" xfId="0" applyNumberFormat="1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 applyProtection="1">
      <alignment horizontal="center"/>
      <protection/>
    </xf>
    <xf numFmtId="0" fontId="10" fillId="3" borderId="32" xfId="0" applyFont="1" applyFill="1" applyBorder="1" applyAlignment="1" applyProtection="1">
      <alignment horizontal="center"/>
      <protection/>
    </xf>
    <xf numFmtId="2" fontId="5" fillId="3" borderId="35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37" xfId="0" applyNumberFormat="1" applyFont="1" applyFill="1" applyBorder="1" applyAlignment="1" applyProtection="1">
      <alignment horizontal="center"/>
      <protection/>
    </xf>
    <xf numFmtId="0" fontId="5" fillId="3" borderId="38" xfId="0" applyFont="1" applyFill="1" applyBorder="1" applyAlignment="1" applyProtection="1">
      <alignment horizontal="center"/>
      <protection/>
    </xf>
    <xf numFmtId="2" fontId="5" fillId="3" borderId="39" xfId="0" applyNumberFormat="1" applyFont="1" applyFill="1" applyBorder="1" applyAlignment="1" applyProtection="1">
      <alignment horizontal="center"/>
      <protection/>
    </xf>
    <xf numFmtId="2" fontId="5" fillId="3" borderId="32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37" xfId="0" applyNumberFormat="1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20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2" fontId="5" fillId="3" borderId="9" xfId="0" applyNumberFormat="1" applyFont="1" applyFill="1" applyBorder="1" applyAlignment="1" applyProtection="1">
      <alignment horizontal="center"/>
      <protection/>
    </xf>
    <xf numFmtId="0" fontId="6" fillId="3" borderId="27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4" fontId="6" fillId="3" borderId="41" xfId="0" applyNumberFormat="1" applyFont="1" applyFill="1" applyBorder="1" applyAlignment="1">
      <alignment horizontal="center"/>
    </xf>
    <xf numFmtId="14" fontId="6" fillId="3" borderId="28" xfId="0" applyNumberFormat="1" applyFont="1" applyFill="1" applyBorder="1" applyAlignment="1">
      <alignment horizontal="center"/>
    </xf>
    <xf numFmtId="2" fontId="6" fillId="3" borderId="28" xfId="20" applyNumberFormat="1" applyFont="1" applyFill="1" applyBorder="1" applyAlignment="1">
      <alignment horizontal="center"/>
    </xf>
    <xf numFmtId="10" fontId="6" fillId="3" borderId="41" xfId="19" applyNumberFormat="1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2" fontId="6" fillId="3" borderId="41" xfId="20" applyNumberFormat="1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3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2" fontId="10" fillId="3" borderId="18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left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Font="1" applyFill="1" applyBorder="1" applyAlignment="1" applyProtection="1">
      <alignment horizontal="center"/>
      <protection locked="0"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190" fontId="0" fillId="0" borderId="1" xfId="20" applyNumberFormat="1" applyBorder="1" applyAlignment="1">
      <alignment/>
    </xf>
    <xf numFmtId="10" fontId="5" fillId="0" borderId="2" xfId="19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2" xfId="19" applyNumberFormat="1" applyFont="1" applyBorder="1" applyAlignment="1">
      <alignment horizontal="right"/>
    </xf>
    <xf numFmtId="4" fontId="0" fillId="0" borderId="2" xfId="19" applyNumberForma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8" fillId="0" borderId="2" xfId="19" applyNumberFormat="1" applyFont="1" applyBorder="1" applyAlignment="1">
      <alignment horizontal="right"/>
    </xf>
    <xf numFmtId="10" fontId="0" fillId="0" borderId="2" xfId="19" applyNumberFormat="1" applyBorder="1" applyAlignment="1">
      <alignment horizontal="right"/>
    </xf>
    <xf numFmtId="10" fontId="0" fillId="0" borderId="2" xfId="19" applyNumberFormat="1" applyFont="1" applyBorder="1" applyAlignment="1">
      <alignment horizontal="right"/>
    </xf>
    <xf numFmtId="2" fontId="5" fillId="3" borderId="10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" fontId="0" fillId="3" borderId="46" xfId="0" applyNumberFormat="1" applyFill="1" applyBorder="1" applyAlignment="1">
      <alignment/>
    </xf>
    <xf numFmtId="0" fontId="0" fillId="3" borderId="47" xfId="0" applyFill="1" applyBorder="1" applyAlignment="1">
      <alignment horizontal="center"/>
    </xf>
    <xf numFmtId="0" fontId="0" fillId="3" borderId="47" xfId="0" applyFill="1" applyBorder="1" applyAlignment="1">
      <alignment/>
    </xf>
    <xf numFmtId="4" fontId="0" fillId="0" borderId="0" xfId="19" applyNumberFormat="1" applyAlignment="1">
      <alignment/>
    </xf>
    <xf numFmtId="4" fontId="0" fillId="0" borderId="7" xfId="19" applyNumberFormat="1" applyFill="1" applyBorder="1" applyAlignment="1">
      <alignment horizontal="center"/>
    </xf>
    <xf numFmtId="4" fontId="0" fillId="0" borderId="1" xfId="19" applyNumberFormat="1" applyFill="1" applyBorder="1" applyAlignment="1">
      <alignment horizontal="center"/>
    </xf>
    <xf numFmtId="4" fontId="0" fillId="0" borderId="33" xfId="19" applyNumberFormat="1" applyBorder="1" applyAlignment="1">
      <alignment horizontal="center"/>
    </xf>
    <xf numFmtId="4" fontId="0" fillId="0" borderId="1" xfId="19" applyNumberFormat="1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Fill="1" applyBorder="1" applyAlignment="1" applyProtection="1">
      <alignment horizontal="center"/>
      <protection locked="0"/>
    </xf>
    <xf numFmtId="9" fontId="0" fillId="3" borderId="48" xfId="19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" fontId="0" fillId="0" borderId="1" xfId="19" applyNumberFormat="1" applyFont="1" applyFill="1" applyBorder="1" applyAlignment="1">
      <alignment horizontal="right"/>
    </xf>
    <xf numFmtId="43" fontId="5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90" fontId="0" fillId="0" borderId="1" xfId="20" applyNumberFormat="1" applyFont="1" applyFill="1" applyBorder="1" applyAlignment="1">
      <alignment/>
    </xf>
    <xf numFmtId="43" fontId="0" fillId="0" borderId="1" xfId="2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4" fontId="5" fillId="3" borderId="49" xfId="0" applyNumberFormat="1" applyFont="1" applyFill="1" applyBorder="1" applyAlignment="1">
      <alignment horizontal="center"/>
    </xf>
    <xf numFmtId="4" fontId="5" fillId="3" borderId="50" xfId="0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44" fontId="5" fillId="3" borderId="10" xfId="17" applyFont="1" applyFill="1" applyBorder="1" applyAlignment="1" applyProtection="1">
      <alignment horizontal="center"/>
      <protection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52" xfId="17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  <xf numFmtId="2" fontId="5" fillId="3" borderId="32" xfId="0" applyNumberFormat="1" applyFont="1" applyFill="1" applyBorder="1" applyAlignment="1" applyProtection="1">
      <alignment horizontal="center" vertical="center" wrapText="1"/>
      <protection/>
    </xf>
    <xf numFmtId="190" fontId="5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4</xdr:col>
      <xdr:colOff>428625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6" ht="12.75">
      <c r="B6" s="12"/>
    </row>
    <row r="11" ht="27.75">
      <c r="B11" s="52" t="s">
        <v>68</v>
      </c>
    </row>
    <row r="12" ht="27.75">
      <c r="B12" s="52" t="s">
        <v>53</v>
      </c>
    </row>
    <row r="15" ht="15.75">
      <c r="B15" s="102"/>
    </row>
    <row r="16" ht="12.75">
      <c r="B16" s="46" t="s">
        <v>107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showGridLines="0" zoomScale="75" zoomScaleNormal="75" workbookViewId="0" topLeftCell="A1">
      <selection activeCell="C29" sqref="C29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2" ht="12.75">
      <c r="A2" s="101" t="s">
        <v>55</v>
      </c>
    </row>
    <row r="3" spans="1:4" ht="13.5" thickBot="1">
      <c r="A3" s="2" t="str">
        <f>Capa!B16</f>
        <v>(Fevereiro de 2008)</v>
      </c>
      <c r="B3" s="2"/>
      <c r="C3" s="3"/>
      <c r="D3" s="4"/>
    </row>
    <row r="4" spans="1:4" ht="12.75">
      <c r="A4" s="77" t="s">
        <v>87</v>
      </c>
      <c r="B4" s="78"/>
      <c r="C4" s="79">
        <f>SUM(C6,C16,C26)</f>
        <v>5534127700.760003</v>
      </c>
      <c r="D4" s="5"/>
    </row>
    <row r="5" spans="1:4" ht="12.75">
      <c r="A5" s="80"/>
      <c r="B5" s="81"/>
      <c r="C5" s="82"/>
      <c r="D5" s="4"/>
    </row>
    <row r="6" spans="1:4" ht="12.75">
      <c r="A6" s="83" t="s">
        <v>88</v>
      </c>
      <c r="B6" s="75"/>
      <c r="C6" s="84">
        <f>SUM(C7:C9)</f>
        <v>5199160142.270003</v>
      </c>
      <c r="D6" s="5"/>
    </row>
    <row r="7" spans="1:4" ht="14.25" customHeight="1">
      <c r="A7" s="85"/>
      <c r="B7" s="7" t="s">
        <v>93</v>
      </c>
      <c r="C7" s="87">
        <f>+'Carteira Própria'!M88</f>
        <v>5199160142.270003</v>
      </c>
      <c r="D7" s="5"/>
    </row>
    <row r="8" spans="1:4" ht="14.25" customHeight="1">
      <c r="A8" s="85"/>
      <c r="B8" s="7" t="s">
        <v>94</v>
      </c>
      <c r="C8" s="87">
        <v>0</v>
      </c>
      <c r="D8" s="4"/>
    </row>
    <row r="9" spans="1:4" ht="12" customHeight="1">
      <c r="A9" s="85"/>
      <c r="B9" s="7" t="s">
        <v>95</v>
      </c>
      <c r="C9" s="87">
        <v>0</v>
      </c>
      <c r="D9" s="5"/>
    </row>
    <row r="10" spans="1:4" ht="12.75">
      <c r="A10" s="88"/>
      <c r="B10" s="89"/>
      <c r="C10" s="90"/>
      <c r="D10" s="4"/>
    </row>
    <row r="11" spans="1:4" ht="12.75">
      <c r="A11" s="83" t="s">
        <v>89</v>
      </c>
      <c r="B11" s="75"/>
      <c r="C11" s="84">
        <f>SUM(C12:C14)</f>
        <v>0</v>
      </c>
      <c r="D11" s="5"/>
    </row>
    <row r="12" spans="1:4" ht="11.25" customHeight="1">
      <c r="A12" s="91"/>
      <c r="B12" s="7" t="s">
        <v>93</v>
      </c>
      <c r="C12" s="87">
        <v>0</v>
      </c>
      <c r="D12" s="5"/>
    </row>
    <row r="13" spans="1:4" ht="12.75" customHeight="1">
      <c r="A13" s="91"/>
      <c r="B13" s="7" t="s">
        <v>94</v>
      </c>
      <c r="C13" s="87">
        <v>0</v>
      </c>
      <c r="D13" s="5"/>
    </row>
    <row r="14" spans="1:4" ht="12.75" customHeight="1">
      <c r="A14" s="91"/>
      <c r="B14" s="7" t="s">
        <v>95</v>
      </c>
      <c r="C14" s="87">
        <v>0</v>
      </c>
      <c r="D14" s="5"/>
    </row>
    <row r="15" spans="1:4" ht="12.75">
      <c r="A15" s="80"/>
      <c r="B15" s="9"/>
      <c r="C15" s="92"/>
      <c r="D15" s="4"/>
    </row>
    <row r="16" spans="1:4" ht="12.75">
      <c r="A16" s="83" t="s">
        <v>90</v>
      </c>
      <c r="B16" s="76"/>
      <c r="C16" s="84">
        <f>SUM(C17:C19)</f>
        <v>255339176.44</v>
      </c>
      <c r="D16" s="5"/>
    </row>
    <row r="17" spans="1:4" ht="13.5" customHeight="1">
      <c r="A17" s="91"/>
      <c r="B17" s="7" t="s">
        <v>93</v>
      </c>
      <c r="C17" s="86">
        <v>255339176.44</v>
      </c>
      <c r="D17" s="4"/>
    </row>
    <row r="18" spans="1:4" ht="12.75">
      <c r="A18" s="91"/>
      <c r="B18" s="7" t="s">
        <v>94</v>
      </c>
      <c r="C18" s="87">
        <v>0</v>
      </c>
      <c r="D18" s="4"/>
    </row>
    <row r="19" spans="1:4" ht="12.75" customHeight="1">
      <c r="A19" s="91"/>
      <c r="B19" s="7" t="s">
        <v>95</v>
      </c>
      <c r="C19" s="87">
        <v>0</v>
      </c>
      <c r="D19" s="4"/>
    </row>
    <row r="20" spans="1:4" ht="12.75">
      <c r="A20" s="80"/>
      <c r="B20" s="9"/>
      <c r="C20" s="92"/>
      <c r="D20" s="4"/>
    </row>
    <row r="21" spans="1:4" ht="12.75">
      <c r="A21" s="83" t="s">
        <v>91</v>
      </c>
      <c r="B21" s="76"/>
      <c r="C21" s="84"/>
      <c r="D21" s="4"/>
    </row>
    <row r="22" spans="1:4" ht="13.5" customHeight="1">
      <c r="A22" s="91"/>
      <c r="B22" s="7" t="s">
        <v>93</v>
      </c>
      <c r="D22" s="4"/>
    </row>
    <row r="23" spans="1:4" ht="15" customHeight="1">
      <c r="A23" s="93"/>
      <c r="B23" s="7" t="s">
        <v>94</v>
      </c>
      <c r="C23" s="87">
        <v>0</v>
      </c>
      <c r="D23" s="4"/>
    </row>
    <row r="24" spans="1:4" ht="12.75" customHeight="1">
      <c r="A24" s="93"/>
      <c r="B24" s="7" t="s">
        <v>95</v>
      </c>
      <c r="C24" s="87">
        <v>0</v>
      </c>
      <c r="D24" s="4"/>
    </row>
    <row r="25" spans="1:4" ht="12.75">
      <c r="A25" s="94"/>
      <c r="B25" s="9"/>
      <c r="C25" s="95"/>
      <c r="D25" s="4"/>
    </row>
    <row r="26" spans="1:4" ht="12.75">
      <c r="A26" s="83" t="s">
        <v>92</v>
      </c>
      <c r="B26" s="76"/>
      <c r="C26" s="96">
        <f>SUM(C27:C29)</f>
        <v>79628382.05</v>
      </c>
      <c r="D26" s="6"/>
    </row>
    <row r="27" spans="1:4" ht="14.25" customHeight="1">
      <c r="A27" s="97"/>
      <c r="B27" s="10" t="s">
        <v>0</v>
      </c>
      <c r="C27" s="87">
        <v>0</v>
      </c>
      <c r="D27" s="4"/>
    </row>
    <row r="28" spans="1:4" ht="13.5" customHeight="1">
      <c r="A28" s="97"/>
      <c r="B28" s="10" t="s">
        <v>54</v>
      </c>
      <c r="C28" s="87">
        <f>+'Fundos de Investimento'!J7+'Fundos de Investimento'!J8</f>
        <v>38219367.29</v>
      </c>
      <c r="D28" s="4"/>
    </row>
    <row r="29" spans="1:4" ht="12.75" customHeight="1">
      <c r="A29" s="97"/>
      <c r="B29" s="10" t="s">
        <v>96</v>
      </c>
      <c r="C29" s="87">
        <f>+'Fundos de Investimento'!J6</f>
        <v>41409014.76</v>
      </c>
      <c r="D29" s="4"/>
    </row>
    <row r="30" spans="1:4" ht="12.75">
      <c r="A30" s="93"/>
      <c r="B30" s="8" t="s">
        <v>1</v>
      </c>
      <c r="C30" s="87">
        <v>0</v>
      </c>
      <c r="D30" s="4"/>
    </row>
    <row r="31" spans="1:4" ht="12.75">
      <c r="A31" s="93"/>
      <c r="B31" s="8" t="s">
        <v>2</v>
      </c>
      <c r="C31" s="87">
        <v>0</v>
      </c>
      <c r="D31" s="4"/>
    </row>
    <row r="32" spans="1:4" ht="12.75">
      <c r="A32" s="93"/>
      <c r="B32" s="8" t="s">
        <v>3</v>
      </c>
      <c r="C32" s="87">
        <v>0</v>
      </c>
      <c r="D32" s="4"/>
    </row>
    <row r="33" spans="1:4" ht="13.5" thickBot="1">
      <c r="A33" s="98"/>
      <c r="B33" s="99" t="s">
        <v>4</v>
      </c>
      <c r="C33" s="100">
        <v>0</v>
      </c>
      <c r="D33" s="4"/>
    </row>
    <row r="34" spans="1:3" ht="12.75">
      <c r="A34" s="11"/>
      <c r="B34" s="11"/>
      <c r="C34" s="11"/>
    </row>
    <row r="35" spans="1:3" ht="12.75">
      <c r="A35" s="11"/>
      <c r="B35" s="11"/>
      <c r="C35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52.1406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48" t="s">
        <v>56</v>
      </c>
    </row>
    <row r="2" ht="13.5" thickBot="1">
      <c r="A2" s="22" t="str">
        <f>Capa!B16</f>
        <v>(Fevereiro de 2008)</v>
      </c>
    </row>
    <row r="3" spans="1:5" ht="12.75">
      <c r="A3" s="53"/>
      <c r="B3" s="203" t="s">
        <v>47</v>
      </c>
      <c r="C3" s="204"/>
      <c r="D3" s="57" t="s">
        <v>43</v>
      </c>
      <c r="E3" s="58" t="s">
        <v>18</v>
      </c>
    </row>
    <row r="4" spans="1:5" ht="12.75">
      <c r="A4" s="54"/>
      <c r="B4" s="59" t="s">
        <v>46</v>
      </c>
      <c r="C4" s="59" t="s">
        <v>19</v>
      </c>
      <c r="D4" s="60" t="s">
        <v>44</v>
      </c>
      <c r="E4" s="61" t="s">
        <v>20</v>
      </c>
    </row>
    <row r="5" spans="1:5" ht="12.75">
      <c r="A5" s="55"/>
      <c r="B5" s="62"/>
      <c r="C5" s="62"/>
      <c r="D5" s="63" t="s">
        <v>19</v>
      </c>
      <c r="E5" s="64" t="s">
        <v>19</v>
      </c>
    </row>
    <row r="6" spans="1:5" ht="12.75">
      <c r="A6" s="65"/>
      <c r="B6" s="14"/>
      <c r="C6" s="14"/>
      <c r="D6" s="45"/>
      <c r="E6" s="49"/>
    </row>
    <row r="7" spans="1:5" ht="12.75">
      <c r="A7" s="66" t="s">
        <v>8</v>
      </c>
      <c r="B7" s="17">
        <f>SUM(B9:B12)</f>
        <v>5278788524.320001</v>
      </c>
      <c r="C7" s="168">
        <f>SUM(C9:C12)</f>
        <v>0.9538609894374259</v>
      </c>
      <c r="D7" s="44" t="s">
        <v>21</v>
      </c>
      <c r="E7" s="50" t="s">
        <v>22</v>
      </c>
    </row>
    <row r="8" spans="1:5" ht="12.75">
      <c r="A8" s="65"/>
      <c r="B8" s="19"/>
      <c r="C8" s="19"/>
      <c r="D8" s="20"/>
      <c r="E8" s="51"/>
    </row>
    <row r="9" spans="1:5" ht="12.75">
      <c r="A9" s="65" t="s">
        <v>78</v>
      </c>
      <c r="B9" s="170">
        <v>3239143.71</v>
      </c>
      <c r="C9" s="174">
        <f>B9/B20</f>
        <v>0.000585303391093626</v>
      </c>
      <c r="D9" s="20"/>
      <c r="E9" s="51"/>
    </row>
    <row r="10" spans="1:5" ht="12.75">
      <c r="A10" s="65" t="s">
        <v>79</v>
      </c>
      <c r="B10" s="171">
        <v>73963666.39</v>
      </c>
      <c r="C10" s="174">
        <f>B10/B20</f>
        <v>0.013365008975098748</v>
      </c>
      <c r="D10" s="20"/>
      <c r="E10" s="51"/>
    </row>
    <row r="11" spans="1:5" ht="12.75">
      <c r="A11" s="65" t="s">
        <v>48</v>
      </c>
      <c r="B11" s="170">
        <v>2425571.95</v>
      </c>
      <c r="C11" s="175">
        <f>B11/B20</f>
        <v>0.0004382934549318219</v>
      </c>
      <c r="D11" s="20"/>
      <c r="E11" s="51"/>
    </row>
    <row r="12" spans="1:5" ht="12.75">
      <c r="A12" s="65" t="s">
        <v>49</v>
      </c>
      <c r="B12" s="170">
        <v>5199160142.27</v>
      </c>
      <c r="C12" s="174">
        <f>B12/B20</f>
        <v>0.9394723836163017</v>
      </c>
      <c r="D12" s="20"/>
      <c r="E12" s="51"/>
    </row>
    <row r="13" spans="1:5" ht="12.75">
      <c r="A13" s="65"/>
      <c r="B13" s="171"/>
      <c r="C13" s="18"/>
      <c r="D13" s="20"/>
      <c r="E13" s="51"/>
    </row>
    <row r="14" spans="1:5" ht="12.75">
      <c r="A14" s="66" t="s">
        <v>50</v>
      </c>
      <c r="B14" s="172">
        <v>0</v>
      </c>
      <c r="C14" s="19">
        <f>B14/B20</f>
        <v>0</v>
      </c>
      <c r="D14" s="44" t="s">
        <v>23</v>
      </c>
      <c r="E14" s="50" t="s">
        <v>24</v>
      </c>
    </row>
    <row r="15" spans="1:5" ht="12.75">
      <c r="A15" s="65"/>
      <c r="B15" s="171"/>
      <c r="C15" s="18"/>
      <c r="D15" s="20"/>
      <c r="E15" s="51"/>
    </row>
    <row r="16" spans="1:5" ht="12.75">
      <c r="A16" s="66" t="s">
        <v>9</v>
      </c>
      <c r="B16" s="172">
        <v>0</v>
      </c>
      <c r="C16" s="19">
        <v>-2.3601311429095183E-06</v>
      </c>
      <c r="D16" s="44" t="s">
        <v>25</v>
      </c>
      <c r="E16" s="50" t="s">
        <v>26</v>
      </c>
    </row>
    <row r="17" spans="1:5" ht="12.75">
      <c r="A17" s="65"/>
      <c r="B17" s="171"/>
      <c r="C17" s="18"/>
      <c r="D17" s="20"/>
      <c r="E17" s="51"/>
    </row>
    <row r="18" spans="1:5" ht="12.75">
      <c r="A18" s="66" t="s">
        <v>10</v>
      </c>
      <c r="B18" s="172">
        <v>255339176.44</v>
      </c>
      <c r="C18" s="19">
        <f>B18/B20</f>
        <v>0.046139010562574176</v>
      </c>
      <c r="D18" s="44" t="s">
        <v>27</v>
      </c>
      <c r="E18" s="50" t="s">
        <v>28</v>
      </c>
    </row>
    <row r="19" spans="1:5" ht="12.75">
      <c r="A19" s="65"/>
      <c r="B19" s="173"/>
      <c r="C19" s="21"/>
      <c r="D19" s="20"/>
      <c r="E19" s="49"/>
    </row>
    <row r="20" spans="1:5" ht="13.5" thickBot="1">
      <c r="A20" s="56" t="s">
        <v>51</v>
      </c>
      <c r="B20" s="67">
        <f>SUM(B7,B18)</f>
        <v>5534127700.76</v>
      </c>
      <c r="C20" s="68">
        <f>SUM(C7,C14,C16,C18)</f>
        <v>0.9999976398688571</v>
      </c>
      <c r="D20" s="69"/>
      <c r="E20" s="70"/>
    </row>
    <row r="21" spans="1:3" ht="12.75">
      <c r="A21" s="23" t="s">
        <v>52</v>
      </c>
      <c r="B21" s="13"/>
      <c r="C21" s="169"/>
    </row>
    <row r="22" ht="12.75">
      <c r="A22" s="23" t="s">
        <v>80</v>
      </c>
    </row>
    <row r="23" spans="1:2" ht="12.75">
      <c r="A23" s="23" t="s">
        <v>45</v>
      </c>
      <c r="B23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7.5742187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15.28125" style="0" bestFit="1" customWidth="1"/>
    <col min="15" max="15" width="13.7109375" style="0" bestFit="1" customWidth="1"/>
    <col min="19" max="19" width="11.421875" style="0" customWidth="1"/>
  </cols>
  <sheetData>
    <row r="1" ht="15.75">
      <c r="A1" s="47" t="s">
        <v>57</v>
      </c>
    </row>
    <row r="2" ht="13.5" thickBot="1">
      <c r="A2" t="str">
        <f>Capa!B16</f>
        <v>(Fevereiro de 2008)</v>
      </c>
    </row>
    <row r="3" spans="1:19" ht="15">
      <c r="A3" s="36"/>
      <c r="B3" s="37"/>
      <c r="C3" s="38"/>
      <c r="D3" s="39"/>
      <c r="E3" s="39"/>
      <c r="F3" s="209" t="s">
        <v>29</v>
      </c>
      <c r="G3" s="210"/>
      <c r="H3" s="210"/>
      <c r="I3" s="210"/>
      <c r="J3" s="211"/>
      <c r="K3" s="207" t="s">
        <v>37</v>
      </c>
      <c r="L3" s="207"/>
      <c r="M3" s="207"/>
      <c r="N3" s="208"/>
      <c r="O3" s="176" t="s">
        <v>11</v>
      </c>
      <c r="P3" s="177"/>
      <c r="Q3" s="178"/>
      <c r="R3" s="179" t="s">
        <v>12</v>
      </c>
      <c r="S3" s="179" t="s">
        <v>13</v>
      </c>
    </row>
    <row r="4" spans="1:19" ht="12.75">
      <c r="A4" s="113" t="s">
        <v>70</v>
      </c>
      <c r="B4" s="114" t="s">
        <v>71</v>
      </c>
      <c r="C4" s="115" t="s">
        <v>72</v>
      </c>
      <c r="D4" s="116" t="s">
        <v>73</v>
      </c>
      <c r="E4" s="117" t="s">
        <v>82</v>
      </c>
      <c r="F4" s="122" t="s">
        <v>30</v>
      </c>
      <c r="G4" s="123" t="s">
        <v>31</v>
      </c>
      <c r="H4" s="124" t="s">
        <v>40</v>
      </c>
      <c r="I4" s="123" t="s">
        <v>32</v>
      </c>
      <c r="J4" s="125" t="s">
        <v>33</v>
      </c>
      <c r="K4" s="130" t="s">
        <v>97</v>
      </c>
      <c r="L4" s="131" t="s">
        <v>98</v>
      </c>
      <c r="M4" s="130" t="s">
        <v>99</v>
      </c>
      <c r="N4" s="132" t="s">
        <v>38</v>
      </c>
      <c r="O4" s="212" t="s">
        <v>14</v>
      </c>
      <c r="P4" s="214" t="s">
        <v>15</v>
      </c>
      <c r="Q4" s="216" t="s">
        <v>16</v>
      </c>
      <c r="R4" s="205" t="s">
        <v>17</v>
      </c>
      <c r="S4" s="205" t="s">
        <v>108</v>
      </c>
    </row>
    <row r="5" spans="1:19" ht="12.75">
      <c r="A5" s="118"/>
      <c r="B5" s="114"/>
      <c r="C5" s="119" t="s">
        <v>85</v>
      </c>
      <c r="D5" s="120"/>
      <c r="E5" s="121"/>
      <c r="F5" s="126" t="s">
        <v>69</v>
      </c>
      <c r="G5" s="127" t="s">
        <v>35</v>
      </c>
      <c r="H5" s="128" t="s">
        <v>36</v>
      </c>
      <c r="I5" s="127" t="s">
        <v>41</v>
      </c>
      <c r="J5" s="129" t="s">
        <v>34</v>
      </c>
      <c r="K5" s="133"/>
      <c r="L5" s="134"/>
      <c r="M5" s="133"/>
      <c r="N5" s="135"/>
      <c r="O5" s="213"/>
      <c r="P5" s="215"/>
      <c r="Q5" s="217"/>
      <c r="R5" s="206"/>
      <c r="S5" s="206"/>
    </row>
    <row r="6" spans="1:19" ht="12.75">
      <c r="A6" s="103" t="s">
        <v>6</v>
      </c>
      <c r="B6" s="104"/>
      <c r="C6" s="105" t="s">
        <v>100</v>
      </c>
      <c r="D6" s="106" t="s">
        <v>5</v>
      </c>
      <c r="E6" s="107" t="s">
        <v>101</v>
      </c>
      <c r="F6" s="28">
        <v>816671996.54</v>
      </c>
      <c r="G6" s="26">
        <v>1.346697</v>
      </c>
      <c r="H6" s="34">
        <v>1099809727.72</v>
      </c>
      <c r="I6" s="27">
        <v>0.0377</v>
      </c>
      <c r="J6" s="32">
        <v>41409014.76</v>
      </c>
      <c r="K6" s="25">
        <v>0.0782</v>
      </c>
      <c r="L6" s="1">
        <v>0.8632</v>
      </c>
      <c r="M6" s="1">
        <v>0.0586</v>
      </c>
      <c r="N6" s="30">
        <v>0</v>
      </c>
      <c r="O6" s="187">
        <v>0.84</v>
      </c>
      <c r="P6" s="188">
        <v>1.78</v>
      </c>
      <c r="Q6" s="189">
        <v>11.4</v>
      </c>
      <c r="R6" s="180">
        <v>0.2</v>
      </c>
      <c r="S6" s="181">
        <v>0.109</v>
      </c>
    </row>
    <row r="7" spans="1:19" ht="12.75">
      <c r="A7" s="108" t="s">
        <v>103</v>
      </c>
      <c r="B7" s="109"/>
      <c r="C7" s="110" t="s">
        <v>104</v>
      </c>
      <c r="D7" s="111" t="s">
        <v>39</v>
      </c>
      <c r="E7" s="112" t="s">
        <v>102</v>
      </c>
      <c r="F7" s="29">
        <v>2472892314.55</v>
      </c>
      <c r="G7" s="24">
        <v>1.433243359</v>
      </c>
      <c r="H7" s="35">
        <v>3544256487.35</v>
      </c>
      <c r="I7" s="1">
        <v>0.0084</v>
      </c>
      <c r="J7" s="33">
        <v>29615896.43</v>
      </c>
      <c r="K7" s="25">
        <v>0</v>
      </c>
      <c r="L7" s="1">
        <v>1</v>
      </c>
      <c r="M7" s="1">
        <v>0</v>
      </c>
      <c r="N7" s="30">
        <v>0</v>
      </c>
      <c r="O7" s="187">
        <v>0.81</v>
      </c>
      <c r="P7" s="188">
        <v>1.75</v>
      </c>
      <c r="Q7" s="189">
        <v>11.49</v>
      </c>
      <c r="R7" s="180">
        <v>0.2</v>
      </c>
      <c r="S7" s="181">
        <v>0.075</v>
      </c>
    </row>
    <row r="8" spans="1:19" ht="13.5" thickBot="1">
      <c r="A8" s="108" t="s">
        <v>7</v>
      </c>
      <c r="B8" s="109"/>
      <c r="C8" s="110" t="s">
        <v>105</v>
      </c>
      <c r="D8" s="111" t="s">
        <v>39</v>
      </c>
      <c r="E8" s="112" t="s">
        <v>106</v>
      </c>
      <c r="F8" s="29">
        <v>51786125.62056</v>
      </c>
      <c r="G8" s="24">
        <v>36.830467</v>
      </c>
      <c r="H8" s="35">
        <v>1907307190.73</v>
      </c>
      <c r="I8" s="1">
        <v>0.0045</v>
      </c>
      <c r="J8" s="33">
        <v>8603470.86</v>
      </c>
      <c r="K8" s="25">
        <v>0</v>
      </c>
      <c r="L8" s="1">
        <v>1</v>
      </c>
      <c r="M8" s="1">
        <v>0</v>
      </c>
      <c r="N8" s="30">
        <v>0</v>
      </c>
      <c r="O8" s="187">
        <v>0.79</v>
      </c>
      <c r="P8" s="190">
        <v>1.73</v>
      </c>
      <c r="Q8" s="189">
        <v>11.47</v>
      </c>
      <c r="R8" s="182">
        <v>0.15</v>
      </c>
      <c r="S8" s="182">
        <v>0.078</v>
      </c>
    </row>
    <row r="9" spans="4:19" ht="13.5" thickBot="1">
      <c r="D9" s="15"/>
      <c r="E9" s="40"/>
      <c r="F9" s="41"/>
      <c r="G9" s="41"/>
      <c r="H9" s="42"/>
      <c r="I9" s="43" t="s">
        <v>42</v>
      </c>
      <c r="J9" s="71">
        <f>SUM(J6:J8)</f>
        <v>79628382.05</v>
      </c>
      <c r="K9" s="72">
        <f>($J$6*K6+$J$7*K7+$J$8*K8)/$J$9</f>
        <v>0.04066621562395541</v>
      </c>
      <c r="L9" s="73">
        <f>($J$6*L6+$J$7*L7+$J$8*L8)/$J$9</f>
        <v>0.9288601240747175</v>
      </c>
      <c r="M9" s="73">
        <f>($J$6*M6+$J$7*M7+$J$8*M8)/$J$9</f>
        <v>0.030473660301327192</v>
      </c>
      <c r="N9" s="74">
        <f>($J$6*N6+$J$7*N7+$J$8*N8)/$J$9</f>
        <v>0</v>
      </c>
      <c r="O9" s="193"/>
      <c r="P9" s="183"/>
      <c r="Q9" s="183"/>
      <c r="R9" s="184"/>
      <c r="S9" s="185"/>
    </row>
    <row r="10" spans="9:10" ht="12.75">
      <c r="I10" s="15"/>
      <c r="J10" s="15"/>
    </row>
    <row r="11" spans="6:12" ht="12.75">
      <c r="F11" s="186"/>
      <c r="H11" s="191"/>
      <c r="I11" s="15"/>
      <c r="J11" s="15"/>
      <c r="L11" s="192"/>
    </row>
    <row r="12" spans="9:14" ht="12.75">
      <c r="I12" s="15"/>
      <c r="J12" s="15"/>
      <c r="L12" s="192"/>
      <c r="M12" s="16"/>
      <c r="N12" s="16"/>
    </row>
    <row r="13" spans="9:12" ht="12.75">
      <c r="I13" s="15"/>
      <c r="L13" s="192"/>
    </row>
    <row r="14" ht="12.75">
      <c r="L14" s="169"/>
    </row>
    <row r="16" ht="12.75">
      <c r="J16" s="13"/>
    </row>
    <row r="17" ht="12.75">
      <c r="J17" s="13"/>
    </row>
    <row r="18" ht="12.75">
      <c r="J18" s="13"/>
    </row>
    <row r="19" ht="12.75">
      <c r="J19" s="13"/>
    </row>
    <row r="20" ht="12.75">
      <c r="J20" s="13"/>
    </row>
    <row r="21" ht="12.75">
      <c r="J21" s="13"/>
    </row>
    <row r="22" ht="12.75">
      <c r="J22" s="13"/>
    </row>
    <row r="23" ht="12.75">
      <c r="J23" s="13"/>
    </row>
    <row r="24" ht="12.75">
      <c r="J24" s="13"/>
    </row>
  </sheetData>
  <mergeCells count="7">
    <mergeCell ref="R4:R5"/>
    <mergeCell ref="S4:S5"/>
    <mergeCell ref="K3:N3"/>
    <mergeCell ref="F3:J3"/>
    <mergeCell ref="O4:O5"/>
    <mergeCell ref="P4:P5"/>
    <mergeCell ref="Q4:Q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47" t="s">
        <v>58</v>
      </c>
    </row>
    <row r="2" ht="13.5" thickBot="1">
      <c r="A2" t="str">
        <f>Capa!B16</f>
        <v>(Fevereiro de 2008)</v>
      </c>
    </row>
    <row r="3" spans="1:13" ht="12.75">
      <c r="A3" s="136"/>
      <c r="B3" s="137"/>
      <c r="C3" s="137"/>
      <c r="D3" s="138"/>
      <c r="E3" s="139"/>
      <c r="F3" s="138"/>
      <c r="G3" s="140"/>
      <c r="H3" s="141"/>
      <c r="I3" s="142"/>
      <c r="J3" s="143"/>
      <c r="K3" s="140"/>
      <c r="L3" s="143"/>
      <c r="M3" s="155" t="s">
        <v>76</v>
      </c>
    </row>
    <row r="4" spans="1:13" ht="12.75">
      <c r="A4" s="144" t="s">
        <v>59</v>
      </c>
      <c r="B4" s="145" t="s">
        <v>60</v>
      </c>
      <c r="C4" s="145" t="s">
        <v>62</v>
      </c>
      <c r="D4" s="146" t="s">
        <v>64</v>
      </c>
      <c r="E4" s="147" t="s">
        <v>64</v>
      </c>
      <c r="F4" s="146" t="s">
        <v>64</v>
      </c>
      <c r="G4" s="148" t="s">
        <v>74</v>
      </c>
      <c r="H4" s="145" t="s">
        <v>86</v>
      </c>
      <c r="I4" s="149" t="s">
        <v>77</v>
      </c>
      <c r="J4" s="150" t="s">
        <v>75</v>
      </c>
      <c r="K4" s="148" t="s">
        <v>63</v>
      </c>
      <c r="L4" s="150" t="s">
        <v>83</v>
      </c>
      <c r="M4" s="151" t="s">
        <v>81</v>
      </c>
    </row>
    <row r="5" spans="1:13" ht="12.75">
      <c r="A5" s="144"/>
      <c r="B5" s="152"/>
      <c r="C5" s="152"/>
      <c r="D5" s="153" t="s">
        <v>65</v>
      </c>
      <c r="E5" s="147" t="s">
        <v>66</v>
      </c>
      <c r="F5" s="153" t="s">
        <v>67</v>
      </c>
      <c r="G5" s="148"/>
      <c r="H5" s="152"/>
      <c r="I5" s="149" t="s">
        <v>61</v>
      </c>
      <c r="J5" s="154" t="s">
        <v>46</v>
      </c>
      <c r="K5" s="148" t="s">
        <v>46</v>
      </c>
      <c r="L5" s="154" t="s">
        <v>84</v>
      </c>
      <c r="M5" s="151" t="s">
        <v>46</v>
      </c>
    </row>
    <row r="6" spans="1:13" ht="12.75">
      <c r="A6" s="164" t="s">
        <v>106</v>
      </c>
      <c r="B6" s="165" t="s">
        <v>109</v>
      </c>
      <c r="C6" s="156" t="s">
        <v>110</v>
      </c>
      <c r="D6" s="161">
        <v>36508</v>
      </c>
      <c r="E6" s="161">
        <v>36508</v>
      </c>
      <c r="F6" s="161">
        <v>39522</v>
      </c>
      <c r="G6" s="166">
        <v>119459</v>
      </c>
      <c r="H6" s="157" t="s">
        <v>111</v>
      </c>
      <c r="I6" s="158">
        <v>6</v>
      </c>
      <c r="J6" s="157">
        <v>1000</v>
      </c>
      <c r="K6" s="157">
        <v>2144.11</v>
      </c>
      <c r="L6" s="157" t="s">
        <v>112</v>
      </c>
      <c r="M6" s="158">
        <v>256133236.49</v>
      </c>
    </row>
    <row r="7" spans="1:13" ht="12.75">
      <c r="A7" s="31" t="s">
        <v>106</v>
      </c>
      <c r="B7" s="31" t="s">
        <v>109</v>
      </c>
      <c r="C7" s="159" t="s">
        <v>113</v>
      </c>
      <c r="D7" s="162">
        <v>36508</v>
      </c>
      <c r="E7" s="162">
        <v>36508</v>
      </c>
      <c r="F7" s="162">
        <v>39553</v>
      </c>
      <c r="G7" s="167">
        <v>19180</v>
      </c>
      <c r="H7" s="163" t="s">
        <v>111</v>
      </c>
      <c r="I7" s="160">
        <v>6</v>
      </c>
      <c r="J7" s="159">
        <v>1000</v>
      </c>
      <c r="K7" s="159">
        <v>2144.11</v>
      </c>
      <c r="L7" s="159" t="s">
        <v>112</v>
      </c>
      <c r="M7" s="159">
        <v>41124029.800000004</v>
      </c>
    </row>
    <row r="8" spans="1:13" ht="12.75">
      <c r="A8" s="31" t="s">
        <v>106</v>
      </c>
      <c r="B8" s="31" t="s">
        <v>109</v>
      </c>
      <c r="C8" s="159" t="s">
        <v>114</v>
      </c>
      <c r="D8" s="162">
        <v>36508</v>
      </c>
      <c r="E8" s="162">
        <v>36508</v>
      </c>
      <c r="F8" s="162">
        <v>39583</v>
      </c>
      <c r="G8" s="167">
        <v>19180</v>
      </c>
      <c r="H8" s="163" t="s">
        <v>111</v>
      </c>
      <c r="I8" s="160">
        <v>6</v>
      </c>
      <c r="J8" s="159">
        <v>1000</v>
      </c>
      <c r="K8" s="159">
        <v>2144.11</v>
      </c>
      <c r="L8" s="159" t="s">
        <v>112</v>
      </c>
      <c r="M8" s="159">
        <v>41124029.800000004</v>
      </c>
    </row>
    <row r="9" spans="1:13" ht="12.75">
      <c r="A9" s="31" t="s">
        <v>106</v>
      </c>
      <c r="B9" s="31" t="s">
        <v>109</v>
      </c>
      <c r="C9" s="159" t="s">
        <v>115</v>
      </c>
      <c r="D9" s="162">
        <v>36508</v>
      </c>
      <c r="E9" s="162">
        <v>36508</v>
      </c>
      <c r="F9" s="162">
        <v>39614</v>
      </c>
      <c r="G9" s="167">
        <v>46111</v>
      </c>
      <c r="H9" s="163" t="s">
        <v>111</v>
      </c>
      <c r="I9" s="160">
        <v>6</v>
      </c>
      <c r="J9" s="159">
        <v>1000</v>
      </c>
      <c r="K9" s="159">
        <v>2144.11</v>
      </c>
      <c r="L9" s="159" t="s">
        <v>112</v>
      </c>
      <c r="M9" s="159">
        <v>98867056.21000001</v>
      </c>
    </row>
    <row r="10" spans="1:13" ht="12.75">
      <c r="A10" s="31" t="s">
        <v>106</v>
      </c>
      <c r="B10" s="31" t="s">
        <v>109</v>
      </c>
      <c r="C10" s="159" t="s">
        <v>116</v>
      </c>
      <c r="D10" s="162">
        <v>36508</v>
      </c>
      <c r="E10" s="162">
        <v>36508</v>
      </c>
      <c r="F10" s="162">
        <v>39644</v>
      </c>
      <c r="G10" s="167">
        <v>19180</v>
      </c>
      <c r="H10" s="163" t="s">
        <v>111</v>
      </c>
      <c r="I10" s="160">
        <v>6</v>
      </c>
      <c r="J10" s="159">
        <v>1000</v>
      </c>
      <c r="K10" s="159">
        <v>2144.11</v>
      </c>
      <c r="L10" s="159" t="s">
        <v>112</v>
      </c>
      <c r="M10" s="159">
        <v>41124029.800000004</v>
      </c>
    </row>
    <row r="11" spans="1:13" ht="12.75">
      <c r="A11" s="31" t="s">
        <v>106</v>
      </c>
      <c r="B11" s="31" t="s">
        <v>109</v>
      </c>
      <c r="C11" s="159" t="s">
        <v>117</v>
      </c>
      <c r="D11" s="162">
        <v>36508</v>
      </c>
      <c r="E11" s="162">
        <v>36508</v>
      </c>
      <c r="F11" s="162">
        <v>39675</v>
      </c>
      <c r="G11" s="167">
        <v>19180</v>
      </c>
      <c r="H11" s="163" t="s">
        <v>111</v>
      </c>
      <c r="I11" s="160">
        <v>6</v>
      </c>
      <c r="J11" s="159">
        <v>1000</v>
      </c>
      <c r="K11" s="159">
        <v>2144.11</v>
      </c>
      <c r="L11" s="159" t="s">
        <v>112</v>
      </c>
      <c r="M11" s="159">
        <v>41124029.800000004</v>
      </c>
    </row>
    <row r="12" spans="1:13" ht="12.75">
      <c r="A12" s="31" t="s">
        <v>106</v>
      </c>
      <c r="B12" s="31" t="s">
        <v>109</v>
      </c>
      <c r="C12" s="159" t="s">
        <v>118</v>
      </c>
      <c r="D12" s="162">
        <v>36508</v>
      </c>
      <c r="E12" s="162">
        <v>36508</v>
      </c>
      <c r="F12" s="162">
        <v>39706</v>
      </c>
      <c r="G12" s="167">
        <v>19180</v>
      </c>
      <c r="H12" s="163" t="s">
        <v>111</v>
      </c>
      <c r="I12" s="160">
        <v>6</v>
      </c>
      <c r="J12" s="159">
        <v>1000</v>
      </c>
      <c r="K12" s="159">
        <v>2144.11</v>
      </c>
      <c r="L12" s="159" t="s">
        <v>112</v>
      </c>
      <c r="M12" s="159">
        <v>41124029.800000004</v>
      </c>
    </row>
    <row r="13" spans="1:13" ht="12.75">
      <c r="A13" s="31" t="s">
        <v>106</v>
      </c>
      <c r="B13" s="31" t="s">
        <v>109</v>
      </c>
      <c r="C13" s="159" t="s">
        <v>119</v>
      </c>
      <c r="D13" s="162">
        <v>36508</v>
      </c>
      <c r="E13" s="162">
        <v>36508</v>
      </c>
      <c r="F13" s="162">
        <v>39736</v>
      </c>
      <c r="G13" s="167">
        <v>19180</v>
      </c>
      <c r="H13" s="163" t="s">
        <v>111</v>
      </c>
      <c r="I13" s="160">
        <v>6</v>
      </c>
      <c r="J13" s="159">
        <v>1000</v>
      </c>
      <c r="K13" s="159">
        <v>2144.11</v>
      </c>
      <c r="L13" s="159" t="s">
        <v>112</v>
      </c>
      <c r="M13" s="159">
        <v>41124029.800000004</v>
      </c>
    </row>
    <row r="14" spans="1:13" ht="12.75">
      <c r="A14" s="31" t="s">
        <v>106</v>
      </c>
      <c r="B14" s="31" t="s">
        <v>109</v>
      </c>
      <c r="C14" s="159" t="s">
        <v>120</v>
      </c>
      <c r="D14" s="162">
        <v>36508</v>
      </c>
      <c r="E14" s="162">
        <v>36508</v>
      </c>
      <c r="F14" s="162">
        <v>39767</v>
      </c>
      <c r="G14" s="167">
        <v>19180</v>
      </c>
      <c r="H14" s="163" t="s">
        <v>111</v>
      </c>
      <c r="I14" s="160">
        <v>6</v>
      </c>
      <c r="J14" s="159">
        <v>1000</v>
      </c>
      <c r="K14" s="159">
        <v>2144.11</v>
      </c>
      <c r="L14" s="159" t="s">
        <v>112</v>
      </c>
      <c r="M14" s="159">
        <v>41124029.800000004</v>
      </c>
    </row>
    <row r="15" spans="1:13" ht="12.75">
      <c r="A15" s="31" t="s">
        <v>106</v>
      </c>
      <c r="B15" s="31" t="s">
        <v>109</v>
      </c>
      <c r="C15" s="159" t="s">
        <v>121</v>
      </c>
      <c r="D15" s="162">
        <v>36508</v>
      </c>
      <c r="E15" s="162">
        <v>36508</v>
      </c>
      <c r="F15" s="162">
        <v>39797</v>
      </c>
      <c r="G15" s="167">
        <v>19180</v>
      </c>
      <c r="H15" s="163" t="s">
        <v>111</v>
      </c>
      <c r="I15" s="160">
        <v>6</v>
      </c>
      <c r="J15" s="159">
        <v>1000</v>
      </c>
      <c r="K15" s="159">
        <v>2144.11</v>
      </c>
      <c r="L15" s="159" t="s">
        <v>112</v>
      </c>
      <c r="M15" s="159">
        <v>41124029.800000004</v>
      </c>
    </row>
    <row r="16" spans="1:13" ht="12.75">
      <c r="A16" s="31" t="s">
        <v>106</v>
      </c>
      <c r="B16" s="31" t="s">
        <v>109</v>
      </c>
      <c r="C16" s="159" t="s">
        <v>122</v>
      </c>
      <c r="D16" s="162">
        <v>36508</v>
      </c>
      <c r="E16" s="162">
        <v>36508</v>
      </c>
      <c r="F16" s="162">
        <v>39828</v>
      </c>
      <c r="G16" s="167">
        <v>119148</v>
      </c>
      <c r="H16" s="163" t="s">
        <v>111</v>
      </c>
      <c r="I16" s="160">
        <v>6</v>
      </c>
      <c r="J16" s="159">
        <v>1000</v>
      </c>
      <c r="K16" s="159">
        <v>2144.11</v>
      </c>
      <c r="L16" s="159" t="s">
        <v>112</v>
      </c>
      <c r="M16" s="159">
        <v>255466418.28</v>
      </c>
    </row>
    <row r="17" spans="1:13" ht="12.75">
      <c r="A17" s="31" t="s">
        <v>106</v>
      </c>
      <c r="B17" s="31" t="s">
        <v>109</v>
      </c>
      <c r="C17" s="159" t="s">
        <v>123</v>
      </c>
      <c r="D17" s="162">
        <v>36508</v>
      </c>
      <c r="E17" s="162">
        <v>36508</v>
      </c>
      <c r="F17" s="162">
        <v>39859</v>
      </c>
      <c r="G17" s="167">
        <v>18250</v>
      </c>
      <c r="H17" s="163" t="s">
        <v>111</v>
      </c>
      <c r="I17" s="160">
        <v>6</v>
      </c>
      <c r="J17" s="159">
        <v>1000</v>
      </c>
      <c r="K17" s="159">
        <v>2144.11</v>
      </c>
      <c r="L17" s="159" t="s">
        <v>112</v>
      </c>
      <c r="M17" s="159">
        <v>39130007.5</v>
      </c>
    </row>
    <row r="18" spans="1:13" ht="12.75">
      <c r="A18" s="31" t="s">
        <v>106</v>
      </c>
      <c r="B18" s="31" t="s">
        <v>109</v>
      </c>
      <c r="C18" s="159" t="s">
        <v>124</v>
      </c>
      <c r="D18" s="162">
        <v>36508</v>
      </c>
      <c r="E18" s="162">
        <v>36508</v>
      </c>
      <c r="F18" s="162">
        <v>39887</v>
      </c>
      <c r="G18" s="167">
        <v>119640</v>
      </c>
      <c r="H18" s="163" t="s">
        <v>111</v>
      </c>
      <c r="I18" s="160">
        <v>6</v>
      </c>
      <c r="J18" s="159">
        <v>1000</v>
      </c>
      <c r="K18" s="159">
        <v>2144.11</v>
      </c>
      <c r="L18" s="159" t="s">
        <v>112</v>
      </c>
      <c r="M18" s="159">
        <v>256521320.4</v>
      </c>
    </row>
    <row r="19" spans="1:13" ht="12.75">
      <c r="A19" s="31" t="s">
        <v>106</v>
      </c>
      <c r="B19" s="31" t="s">
        <v>109</v>
      </c>
      <c r="C19" s="159" t="s">
        <v>125</v>
      </c>
      <c r="D19" s="162">
        <v>36508</v>
      </c>
      <c r="E19" s="162">
        <v>36508</v>
      </c>
      <c r="F19" s="162">
        <v>39918</v>
      </c>
      <c r="G19" s="167">
        <v>18250</v>
      </c>
      <c r="H19" s="163" t="s">
        <v>111</v>
      </c>
      <c r="I19" s="160">
        <v>6</v>
      </c>
      <c r="J19" s="159">
        <v>1000</v>
      </c>
      <c r="K19" s="159">
        <v>2144.11</v>
      </c>
      <c r="L19" s="159" t="s">
        <v>112</v>
      </c>
      <c r="M19" s="159">
        <v>39130007.5</v>
      </c>
    </row>
    <row r="20" spans="1:13" ht="12.75">
      <c r="A20" s="31" t="s">
        <v>106</v>
      </c>
      <c r="B20" s="31" t="s">
        <v>109</v>
      </c>
      <c r="C20" s="159" t="s">
        <v>126</v>
      </c>
      <c r="D20" s="162">
        <v>36508</v>
      </c>
      <c r="E20" s="162">
        <v>36508</v>
      </c>
      <c r="F20" s="162">
        <v>39948</v>
      </c>
      <c r="G20" s="167">
        <v>18250</v>
      </c>
      <c r="H20" s="163" t="s">
        <v>111</v>
      </c>
      <c r="I20" s="160">
        <v>6</v>
      </c>
      <c r="J20" s="159">
        <v>1000</v>
      </c>
      <c r="K20" s="159">
        <v>2144.11</v>
      </c>
      <c r="L20" s="159" t="s">
        <v>112</v>
      </c>
      <c r="M20" s="159">
        <v>39130007.5</v>
      </c>
    </row>
    <row r="21" spans="1:13" ht="12.75">
      <c r="A21" s="31" t="s">
        <v>106</v>
      </c>
      <c r="B21" s="31" t="s">
        <v>109</v>
      </c>
      <c r="C21" s="159" t="s">
        <v>127</v>
      </c>
      <c r="D21" s="162">
        <v>36508</v>
      </c>
      <c r="E21" s="162">
        <v>36508</v>
      </c>
      <c r="F21" s="162">
        <v>39979</v>
      </c>
      <c r="G21" s="167">
        <v>18250</v>
      </c>
      <c r="H21" s="163" t="s">
        <v>111</v>
      </c>
      <c r="I21" s="160">
        <v>6</v>
      </c>
      <c r="J21" s="159">
        <v>1000</v>
      </c>
      <c r="K21" s="159">
        <v>2144.11</v>
      </c>
      <c r="L21" s="159" t="s">
        <v>112</v>
      </c>
      <c r="M21" s="159">
        <v>39130007.5</v>
      </c>
    </row>
    <row r="22" spans="1:13" ht="12.75">
      <c r="A22" s="31" t="s">
        <v>106</v>
      </c>
      <c r="B22" s="31" t="s">
        <v>109</v>
      </c>
      <c r="C22" s="159" t="s">
        <v>128</v>
      </c>
      <c r="D22" s="162">
        <v>36508</v>
      </c>
      <c r="E22" s="162">
        <v>36508</v>
      </c>
      <c r="F22" s="162">
        <v>40009</v>
      </c>
      <c r="G22" s="167">
        <v>18250</v>
      </c>
      <c r="H22" s="163" t="s">
        <v>111</v>
      </c>
      <c r="I22" s="160">
        <v>6</v>
      </c>
      <c r="J22" s="159">
        <v>1000</v>
      </c>
      <c r="K22" s="159">
        <v>2144.11</v>
      </c>
      <c r="L22" s="159" t="s">
        <v>112</v>
      </c>
      <c r="M22" s="159">
        <v>39130007.5</v>
      </c>
    </row>
    <row r="23" spans="1:13" ht="12.75">
      <c r="A23" s="31" t="s">
        <v>106</v>
      </c>
      <c r="B23" s="31" t="s">
        <v>109</v>
      </c>
      <c r="C23" s="159" t="s">
        <v>129</v>
      </c>
      <c r="D23" s="162">
        <v>36508</v>
      </c>
      <c r="E23" s="162">
        <v>36508</v>
      </c>
      <c r="F23" s="162">
        <v>40040</v>
      </c>
      <c r="G23" s="167">
        <v>18250</v>
      </c>
      <c r="H23" s="163" t="s">
        <v>111</v>
      </c>
      <c r="I23" s="160">
        <v>6</v>
      </c>
      <c r="J23" s="159">
        <v>1000</v>
      </c>
      <c r="K23" s="159">
        <v>2144.11</v>
      </c>
      <c r="L23" s="159" t="s">
        <v>112</v>
      </c>
      <c r="M23" s="159">
        <v>39130007.5</v>
      </c>
    </row>
    <row r="24" spans="1:13" ht="12.75">
      <c r="A24" s="31" t="s">
        <v>106</v>
      </c>
      <c r="B24" s="31" t="s">
        <v>109</v>
      </c>
      <c r="C24" s="159" t="s">
        <v>130</v>
      </c>
      <c r="D24" s="162">
        <v>36508</v>
      </c>
      <c r="E24" s="162">
        <v>36508</v>
      </c>
      <c r="F24" s="162">
        <v>40071</v>
      </c>
      <c r="G24" s="167">
        <v>18250</v>
      </c>
      <c r="H24" s="163" t="s">
        <v>111</v>
      </c>
      <c r="I24" s="160">
        <v>6</v>
      </c>
      <c r="J24" s="159">
        <v>1000</v>
      </c>
      <c r="K24" s="159">
        <v>2144.11</v>
      </c>
      <c r="L24" s="159" t="s">
        <v>112</v>
      </c>
      <c r="M24" s="159">
        <v>39130007.5</v>
      </c>
    </row>
    <row r="25" spans="1:13" ht="12.75">
      <c r="A25" s="31" t="s">
        <v>106</v>
      </c>
      <c r="B25" s="31" t="s">
        <v>109</v>
      </c>
      <c r="C25" s="159" t="s">
        <v>131</v>
      </c>
      <c r="D25" s="162">
        <v>36508</v>
      </c>
      <c r="E25" s="162">
        <v>36508</v>
      </c>
      <c r="F25" s="162">
        <v>40101</v>
      </c>
      <c r="G25" s="167">
        <v>26950</v>
      </c>
      <c r="H25" s="163" t="s">
        <v>111</v>
      </c>
      <c r="I25" s="160">
        <v>6</v>
      </c>
      <c r="J25" s="159">
        <v>1000</v>
      </c>
      <c r="K25" s="159">
        <v>2144.11</v>
      </c>
      <c r="L25" s="159" t="s">
        <v>112</v>
      </c>
      <c r="M25" s="159">
        <v>57783764.5</v>
      </c>
    </row>
    <row r="26" spans="1:13" ht="12.75">
      <c r="A26" s="31" t="s">
        <v>106</v>
      </c>
      <c r="B26" s="31" t="s">
        <v>109</v>
      </c>
      <c r="C26" s="159" t="s">
        <v>132</v>
      </c>
      <c r="D26" s="162">
        <v>36508</v>
      </c>
      <c r="E26" s="162">
        <v>36508</v>
      </c>
      <c r="F26" s="162">
        <v>40132</v>
      </c>
      <c r="G26" s="167">
        <v>38998</v>
      </c>
      <c r="H26" s="163" t="s">
        <v>111</v>
      </c>
      <c r="I26" s="160">
        <v>6</v>
      </c>
      <c r="J26" s="159">
        <v>1000</v>
      </c>
      <c r="K26" s="159">
        <v>2144.11</v>
      </c>
      <c r="L26" s="159" t="s">
        <v>112</v>
      </c>
      <c r="M26" s="159">
        <v>83616001.78</v>
      </c>
    </row>
    <row r="27" spans="1:13" ht="12.75">
      <c r="A27" s="31" t="s">
        <v>106</v>
      </c>
      <c r="B27" s="31" t="s">
        <v>109</v>
      </c>
      <c r="C27" s="159" t="s">
        <v>133</v>
      </c>
      <c r="D27" s="162">
        <v>36508</v>
      </c>
      <c r="E27" s="162">
        <v>36508</v>
      </c>
      <c r="F27" s="162">
        <v>40162</v>
      </c>
      <c r="G27" s="167">
        <v>38998</v>
      </c>
      <c r="H27" s="163" t="s">
        <v>111</v>
      </c>
      <c r="I27" s="160">
        <v>6</v>
      </c>
      <c r="J27" s="159">
        <v>1000</v>
      </c>
      <c r="K27" s="159">
        <v>2144.11</v>
      </c>
      <c r="L27" s="159" t="s">
        <v>112</v>
      </c>
      <c r="M27" s="159">
        <v>83616001.78</v>
      </c>
    </row>
    <row r="28" spans="1:13" ht="12.75">
      <c r="A28" s="31" t="s">
        <v>106</v>
      </c>
      <c r="B28" s="31" t="s">
        <v>109</v>
      </c>
      <c r="C28" s="159" t="s">
        <v>134</v>
      </c>
      <c r="D28" s="162">
        <v>36508</v>
      </c>
      <c r="E28" s="162">
        <v>36508</v>
      </c>
      <c r="F28" s="162">
        <v>40193</v>
      </c>
      <c r="G28" s="167">
        <v>140881</v>
      </c>
      <c r="H28" s="163" t="s">
        <v>111</v>
      </c>
      <c r="I28" s="160">
        <v>6</v>
      </c>
      <c r="J28" s="159">
        <v>1000</v>
      </c>
      <c r="K28" s="159">
        <v>2144.11</v>
      </c>
      <c r="L28" s="159" t="s">
        <v>112</v>
      </c>
      <c r="M28" s="159">
        <v>302064360.91</v>
      </c>
    </row>
    <row r="29" spans="1:13" ht="12.75">
      <c r="A29" s="31" t="s">
        <v>106</v>
      </c>
      <c r="B29" s="31" t="s">
        <v>109</v>
      </c>
      <c r="C29" s="159" t="s">
        <v>135</v>
      </c>
      <c r="D29" s="162">
        <v>36508</v>
      </c>
      <c r="E29" s="162">
        <v>36508</v>
      </c>
      <c r="F29" s="162">
        <v>40224</v>
      </c>
      <c r="G29" s="167">
        <v>38998</v>
      </c>
      <c r="H29" s="163" t="s">
        <v>111</v>
      </c>
      <c r="I29" s="160">
        <v>6</v>
      </c>
      <c r="J29" s="159">
        <v>1000</v>
      </c>
      <c r="K29" s="159">
        <v>2144.11</v>
      </c>
      <c r="L29" s="159" t="s">
        <v>112</v>
      </c>
      <c r="M29" s="159">
        <v>83616001.78</v>
      </c>
    </row>
    <row r="30" spans="1:13" ht="12.75">
      <c r="A30" s="31" t="s">
        <v>106</v>
      </c>
      <c r="B30" s="31" t="s">
        <v>109</v>
      </c>
      <c r="C30" s="159" t="s">
        <v>136</v>
      </c>
      <c r="D30" s="162">
        <v>36508</v>
      </c>
      <c r="E30" s="162">
        <v>36508</v>
      </c>
      <c r="F30" s="162">
        <v>40252</v>
      </c>
      <c r="G30" s="167">
        <v>38998</v>
      </c>
      <c r="H30" s="163" t="s">
        <v>111</v>
      </c>
      <c r="I30" s="160">
        <v>6</v>
      </c>
      <c r="J30" s="159">
        <v>1000</v>
      </c>
      <c r="K30" s="159">
        <v>2144.11</v>
      </c>
      <c r="L30" s="159" t="s">
        <v>112</v>
      </c>
      <c r="M30" s="159">
        <v>83616001.78</v>
      </c>
    </row>
    <row r="31" spans="1:13" ht="12.75">
      <c r="A31" s="31" t="s">
        <v>106</v>
      </c>
      <c r="B31" s="31" t="s">
        <v>109</v>
      </c>
      <c r="C31" s="159" t="s">
        <v>137</v>
      </c>
      <c r="D31" s="162">
        <v>36508</v>
      </c>
      <c r="E31" s="162">
        <v>36508</v>
      </c>
      <c r="F31" s="162">
        <v>40283</v>
      </c>
      <c r="G31" s="167">
        <v>38998</v>
      </c>
      <c r="H31" s="163" t="s">
        <v>111</v>
      </c>
      <c r="I31" s="160">
        <v>6</v>
      </c>
      <c r="J31" s="159">
        <v>1000</v>
      </c>
      <c r="K31" s="159">
        <v>2144.11</v>
      </c>
      <c r="L31" s="159" t="s">
        <v>112</v>
      </c>
      <c r="M31" s="159">
        <v>83616001.78</v>
      </c>
    </row>
    <row r="32" spans="1:13" ht="12.75">
      <c r="A32" s="31" t="s">
        <v>106</v>
      </c>
      <c r="B32" s="31" t="s">
        <v>109</v>
      </c>
      <c r="C32" s="159" t="s">
        <v>138</v>
      </c>
      <c r="D32" s="162">
        <v>36508</v>
      </c>
      <c r="E32" s="162">
        <v>36508</v>
      </c>
      <c r="F32" s="162">
        <v>40313</v>
      </c>
      <c r="G32" s="167">
        <v>38998</v>
      </c>
      <c r="H32" s="163" t="s">
        <v>111</v>
      </c>
      <c r="I32" s="160">
        <v>6</v>
      </c>
      <c r="J32" s="159">
        <v>1000</v>
      </c>
      <c r="K32" s="159">
        <v>2144.11</v>
      </c>
      <c r="L32" s="159" t="s">
        <v>112</v>
      </c>
      <c r="M32" s="159">
        <v>83616001.78</v>
      </c>
    </row>
    <row r="33" spans="1:13" ht="12.75">
      <c r="A33" s="31" t="s">
        <v>106</v>
      </c>
      <c r="B33" s="31" t="s">
        <v>109</v>
      </c>
      <c r="C33" s="159" t="s">
        <v>139</v>
      </c>
      <c r="D33" s="162">
        <v>36508</v>
      </c>
      <c r="E33" s="162">
        <v>36508</v>
      </c>
      <c r="F33" s="162">
        <v>40344</v>
      </c>
      <c r="G33" s="167">
        <v>38998</v>
      </c>
      <c r="H33" s="163" t="s">
        <v>111</v>
      </c>
      <c r="I33" s="160">
        <v>6</v>
      </c>
      <c r="J33" s="159">
        <v>1000</v>
      </c>
      <c r="K33" s="159">
        <v>2144.11</v>
      </c>
      <c r="L33" s="159" t="s">
        <v>112</v>
      </c>
      <c r="M33" s="159">
        <v>83616001.78</v>
      </c>
    </row>
    <row r="34" spans="1:13" ht="12.75">
      <c r="A34" s="31" t="s">
        <v>106</v>
      </c>
      <c r="B34" s="31" t="s">
        <v>109</v>
      </c>
      <c r="C34" s="159" t="s">
        <v>140</v>
      </c>
      <c r="D34" s="162">
        <v>36508</v>
      </c>
      <c r="E34" s="162">
        <v>36508</v>
      </c>
      <c r="F34" s="162">
        <v>40374</v>
      </c>
      <c r="G34" s="167">
        <v>38998</v>
      </c>
      <c r="H34" s="163" t="s">
        <v>111</v>
      </c>
      <c r="I34" s="160">
        <v>6</v>
      </c>
      <c r="J34" s="159">
        <v>1000</v>
      </c>
      <c r="K34" s="159">
        <v>2144.11</v>
      </c>
      <c r="L34" s="159" t="s">
        <v>112</v>
      </c>
      <c r="M34" s="159">
        <v>83616001.78</v>
      </c>
    </row>
    <row r="35" spans="1:13" ht="12.75">
      <c r="A35" s="31" t="s">
        <v>106</v>
      </c>
      <c r="B35" s="31" t="s">
        <v>109</v>
      </c>
      <c r="C35" s="159" t="s">
        <v>141</v>
      </c>
      <c r="D35" s="162">
        <v>36508</v>
      </c>
      <c r="E35" s="162">
        <v>36508</v>
      </c>
      <c r="F35" s="162">
        <v>40405</v>
      </c>
      <c r="G35" s="167">
        <v>38998</v>
      </c>
      <c r="H35" s="163" t="s">
        <v>111</v>
      </c>
      <c r="I35" s="160">
        <v>6</v>
      </c>
      <c r="J35" s="159">
        <v>1000</v>
      </c>
      <c r="K35" s="159">
        <v>2144.11</v>
      </c>
      <c r="L35" s="159" t="s">
        <v>112</v>
      </c>
      <c r="M35" s="159">
        <v>83616001.78</v>
      </c>
    </row>
    <row r="36" spans="1:13" ht="12.75">
      <c r="A36" s="31" t="s">
        <v>106</v>
      </c>
      <c r="B36" s="31" t="s">
        <v>109</v>
      </c>
      <c r="C36" s="159" t="s">
        <v>142</v>
      </c>
      <c r="D36" s="162">
        <v>36508</v>
      </c>
      <c r="E36" s="162">
        <v>36508</v>
      </c>
      <c r="F36" s="162">
        <v>40436</v>
      </c>
      <c r="G36" s="167">
        <v>38998</v>
      </c>
      <c r="H36" s="163" t="s">
        <v>111</v>
      </c>
      <c r="I36" s="160">
        <v>6</v>
      </c>
      <c r="J36" s="159">
        <v>1000</v>
      </c>
      <c r="K36" s="159">
        <v>2144.11</v>
      </c>
      <c r="L36" s="159" t="s">
        <v>112</v>
      </c>
      <c r="M36" s="159">
        <v>83616001.78</v>
      </c>
    </row>
    <row r="37" spans="1:13" ht="12.75">
      <c r="A37" s="31" t="s">
        <v>106</v>
      </c>
      <c r="B37" s="31" t="s">
        <v>109</v>
      </c>
      <c r="C37" s="159" t="s">
        <v>143</v>
      </c>
      <c r="D37" s="162">
        <v>36508</v>
      </c>
      <c r="E37" s="162">
        <v>36508</v>
      </c>
      <c r="F37" s="162">
        <v>40466</v>
      </c>
      <c r="G37" s="167">
        <v>38998</v>
      </c>
      <c r="H37" s="163" t="s">
        <v>111</v>
      </c>
      <c r="I37" s="160">
        <v>6</v>
      </c>
      <c r="J37" s="159">
        <v>1000</v>
      </c>
      <c r="K37" s="159">
        <v>2144.11</v>
      </c>
      <c r="L37" s="159" t="s">
        <v>112</v>
      </c>
      <c r="M37" s="159">
        <v>83616001.78</v>
      </c>
    </row>
    <row r="38" spans="1:13" ht="12.75">
      <c r="A38" s="31" t="s">
        <v>106</v>
      </c>
      <c r="B38" s="31" t="s">
        <v>109</v>
      </c>
      <c r="C38" s="159" t="s">
        <v>144</v>
      </c>
      <c r="D38" s="162">
        <v>36508</v>
      </c>
      <c r="E38" s="162">
        <v>36508</v>
      </c>
      <c r="F38" s="162">
        <v>40497</v>
      </c>
      <c r="G38" s="167">
        <v>38998</v>
      </c>
      <c r="H38" s="163" t="s">
        <v>111</v>
      </c>
      <c r="I38" s="160">
        <v>6</v>
      </c>
      <c r="J38" s="159">
        <v>1000</v>
      </c>
      <c r="K38" s="159">
        <v>2144.11</v>
      </c>
      <c r="L38" s="159" t="s">
        <v>112</v>
      </c>
      <c r="M38" s="159">
        <v>83616001.78</v>
      </c>
    </row>
    <row r="39" spans="1:13" ht="12.75">
      <c r="A39" s="31" t="s">
        <v>106</v>
      </c>
      <c r="B39" s="31" t="s">
        <v>109</v>
      </c>
      <c r="C39" s="159" t="s">
        <v>145</v>
      </c>
      <c r="D39" s="162">
        <v>36508</v>
      </c>
      <c r="E39" s="162">
        <v>36508</v>
      </c>
      <c r="F39" s="162">
        <v>40527</v>
      </c>
      <c r="G39" s="167">
        <v>38998</v>
      </c>
      <c r="H39" s="163" t="s">
        <v>111</v>
      </c>
      <c r="I39" s="160">
        <v>6</v>
      </c>
      <c r="J39" s="159">
        <v>1000</v>
      </c>
      <c r="K39" s="159">
        <v>2144.11</v>
      </c>
      <c r="L39" s="159" t="s">
        <v>112</v>
      </c>
      <c r="M39" s="159">
        <v>83616001.78</v>
      </c>
    </row>
    <row r="40" spans="1:13" ht="12.75">
      <c r="A40" s="31" t="s">
        <v>106</v>
      </c>
      <c r="B40" s="31" t="s">
        <v>109</v>
      </c>
      <c r="C40" s="159" t="s">
        <v>146</v>
      </c>
      <c r="D40" s="162">
        <v>36508</v>
      </c>
      <c r="E40" s="162">
        <v>36508</v>
      </c>
      <c r="F40" s="162">
        <v>40558</v>
      </c>
      <c r="G40" s="167">
        <v>24155</v>
      </c>
      <c r="H40" s="163" t="s">
        <v>111</v>
      </c>
      <c r="I40" s="160">
        <v>6</v>
      </c>
      <c r="J40" s="159">
        <v>1000</v>
      </c>
      <c r="K40" s="159">
        <v>2144.11</v>
      </c>
      <c r="L40" s="159" t="s">
        <v>112</v>
      </c>
      <c r="M40" s="159">
        <v>51790977.050000004</v>
      </c>
    </row>
    <row r="41" spans="1:13" ht="12.75">
      <c r="A41" s="31" t="s">
        <v>106</v>
      </c>
      <c r="B41" s="31" t="s">
        <v>109</v>
      </c>
      <c r="C41" s="159" t="s">
        <v>147</v>
      </c>
      <c r="D41" s="162">
        <v>36508</v>
      </c>
      <c r="E41" s="162">
        <v>36508</v>
      </c>
      <c r="F41" s="162">
        <v>40589</v>
      </c>
      <c r="G41" s="167">
        <v>24155</v>
      </c>
      <c r="H41" s="163" t="s">
        <v>111</v>
      </c>
      <c r="I41" s="160">
        <v>6</v>
      </c>
      <c r="J41" s="159">
        <v>1000</v>
      </c>
      <c r="K41" s="159">
        <v>2144.11</v>
      </c>
      <c r="L41" s="159" t="s">
        <v>112</v>
      </c>
      <c r="M41" s="159">
        <v>51790977.050000004</v>
      </c>
    </row>
    <row r="42" spans="1:13" ht="12.75">
      <c r="A42" s="31" t="s">
        <v>106</v>
      </c>
      <c r="B42" s="31" t="s">
        <v>109</v>
      </c>
      <c r="C42" s="159" t="s">
        <v>148</v>
      </c>
      <c r="D42" s="162">
        <v>36508</v>
      </c>
      <c r="E42" s="162">
        <v>36508</v>
      </c>
      <c r="F42" s="162">
        <v>40617</v>
      </c>
      <c r="G42" s="167">
        <v>24155</v>
      </c>
      <c r="H42" s="163" t="s">
        <v>111</v>
      </c>
      <c r="I42" s="160">
        <v>6</v>
      </c>
      <c r="J42" s="159">
        <v>1000</v>
      </c>
      <c r="K42" s="159">
        <v>2144.11</v>
      </c>
      <c r="L42" s="159" t="s">
        <v>112</v>
      </c>
      <c r="M42" s="159">
        <v>51790977.050000004</v>
      </c>
    </row>
    <row r="43" spans="1:13" ht="12.75">
      <c r="A43" s="31" t="s">
        <v>106</v>
      </c>
      <c r="B43" s="31" t="s">
        <v>109</v>
      </c>
      <c r="C43" s="159" t="s">
        <v>149</v>
      </c>
      <c r="D43" s="162">
        <v>36508</v>
      </c>
      <c r="E43" s="162">
        <v>36508</v>
      </c>
      <c r="F43" s="162">
        <v>40648</v>
      </c>
      <c r="G43" s="167">
        <v>24155</v>
      </c>
      <c r="H43" s="163" t="s">
        <v>111</v>
      </c>
      <c r="I43" s="160">
        <v>6</v>
      </c>
      <c r="J43" s="159">
        <v>1000</v>
      </c>
      <c r="K43" s="159">
        <v>2144.11</v>
      </c>
      <c r="L43" s="159" t="s">
        <v>112</v>
      </c>
      <c r="M43" s="159">
        <v>51790977.050000004</v>
      </c>
    </row>
    <row r="44" spans="1:13" ht="12.75">
      <c r="A44" s="31" t="s">
        <v>106</v>
      </c>
      <c r="B44" s="31" t="s">
        <v>109</v>
      </c>
      <c r="C44" s="159" t="s">
        <v>150</v>
      </c>
      <c r="D44" s="162">
        <v>36508</v>
      </c>
      <c r="E44" s="162">
        <v>36508</v>
      </c>
      <c r="F44" s="162">
        <v>40678</v>
      </c>
      <c r="G44" s="167">
        <v>24155</v>
      </c>
      <c r="H44" s="163" t="s">
        <v>111</v>
      </c>
      <c r="I44" s="160">
        <v>6</v>
      </c>
      <c r="J44" s="159">
        <v>1000</v>
      </c>
      <c r="K44" s="159">
        <v>2144.11</v>
      </c>
      <c r="L44" s="159" t="s">
        <v>112</v>
      </c>
      <c r="M44" s="159">
        <v>51790977.050000004</v>
      </c>
    </row>
    <row r="45" spans="1:13" ht="12.75">
      <c r="A45" s="31" t="s">
        <v>106</v>
      </c>
      <c r="B45" s="31" t="s">
        <v>109</v>
      </c>
      <c r="C45" s="159" t="s">
        <v>151</v>
      </c>
      <c r="D45" s="162">
        <v>36508</v>
      </c>
      <c r="E45" s="162">
        <v>36508</v>
      </c>
      <c r="F45" s="162">
        <v>40709</v>
      </c>
      <c r="G45" s="167">
        <v>24155</v>
      </c>
      <c r="H45" s="163" t="s">
        <v>111</v>
      </c>
      <c r="I45" s="160">
        <v>6</v>
      </c>
      <c r="J45" s="159">
        <v>1000</v>
      </c>
      <c r="K45" s="159">
        <v>2144.11</v>
      </c>
      <c r="L45" s="159" t="s">
        <v>112</v>
      </c>
      <c r="M45" s="159">
        <v>51790977.050000004</v>
      </c>
    </row>
    <row r="46" spans="1:13" ht="12.75">
      <c r="A46" s="31" t="s">
        <v>106</v>
      </c>
      <c r="B46" s="31" t="s">
        <v>109</v>
      </c>
      <c r="C46" s="159" t="s">
        <v>152</v>
      </c>
      <c r="D46" s="162">
        <v>36508</v>
      </c>
      <c r="E46" s="162">
        <v>36508</v>
      </c>
      <c r="F46" s="162">
        <v>40739</v>
      </c>
      <c r="G46" s="167">
        <v>24155</v>
      </c>
      <c r="H46" s="163" t="s">
        <v>111</v>
      </c>
      <c r="I46" s="160">
        <v>6</v>
      </c>
      <c r="J46" s="159">
        <v>1000</v>
      </c>
      <c r="K46" s="159">
        <v>2144.11</v>
      </c>
      <c r="L46" s="159" t="s">
        <v>112</v>
      </c>
      <c r="M46" s="159">
        <v>51790977.050000004</v>
      </c>
    </row>
    <row r="47" spans="1:13" ht="12.75">
      <c r="A47" s="31" t="s">
        <v>106</v>
      </c>
      <c r="B47" s="31" t="s">
        <v>109</v>
      </c>
      <c r="C47" s="159" t="s">
        <v>153</v>
      </c>
      <c r="D47" s="162">
        <v>36508</v>
      </c>
      <c r="E47" s="162">
        <v>36508</v>
      </c>
      <c r="F47" s="162">
        <v>40770</v>
      </c>
      <c r="G47" s="167">
        <v>24155</v>
      </c>
      <c r="H47" s="163" t="s">
        <v>111</v>
      </c>
      <c r="I47" s="160">
        <v>6</v>
      </c>
      <c r="J47" s="159">
        <v>1000</v>
      </c>
      <c r="K47" s="159">
        <v>2144.11</v>
      </c>
      <c r="L47" s="159" t="s">
        <v>112</v>
      </c>
      <c r="M47" s="159">
        <v>51790977.050000004</v>
      </c>
    </row>
    <row r="48" spans="1:13" ht="12.75">
      <c r="A48" s="31" t="s">
        <v>106</v>
      </c>
      <c r="B48" s="31" t="s">
        <v>109</v>
      </c>
      <c r="C48" s="159" t="s">
        <v>154</v>
      </c>
      <c r="D48" s="162">
        <v>36508</v>
      </c>
      <c r="E48" s="162">
        <v>36508</v>
      </c>
      <c r="F48" s="162">
        <v>40801</v>
      </c>
      <c r="G48" s="167">
        <v>24155</v>
      </c>
      <c r="H48" s="163" t="s">
        <v>111</v>
      </c>
      <c r="I48" s="160">
        <v>6</v>
      </c>
      <c r="J48" s="159">
        <v>1000</v>
      </c>
      <c r="K48" s="159">
        <v>2144.11</v>
      </c>
      <c r="L48" s="159" t="s">
        <v>112</v>
      </c>
      <c r="M48" s="159">
        <v>51790977.050000004</v>
      </c>
    </row>
    <row r="49" spans="1:13" ht="12.75">
      <c r="A49" s="31" t="s">
        <v>106</v>
      </c>
      <c r="B49" s="31" t="s">
        <v>109</v>
      </c>
      <c r="C49" s="159" t="s">
        <v>155</v>
      </c>
      <c r="D49" s="162">
        <v>36508</v>
      </c>
      <c r="E49" s="162">
        <v>36508</v>
      </c>
      <c r="F49" s="162">
        <v>40831</v>
      </c>
      <c r="G49" s="167">
        <v>24155</v>
      </c>
      <c r="H49" s="163" t="s">
        <v>111</v>
      </c>
      <c r="I49" s="160">
        <v>6</v>
      </c>
      <c r="J49" s="159">
        <v>1000</v>
      </c>
      <c r="K49" s="159">
        <v>2144.11</v>
      </c>
      <c r="L49" s="159" t="s">
        <v>112</v>
      </c>
      <c r="M49" s="159">
        <v>51790977.050000004</v>
      </c>
    </row>
    <row r="50" spans="1:13" ht="12.75">
      <c r="A50" s="31" t="s">
        <v>106</v>
      </c>
      <c r="B50" s="31" t="s">
        <v>109</v>
      </c>
      <c r="C50" s="159" t="s">
        <v>156</v>
      </c>
      <c r="D50" s="162">
        <v>36508</v>
      </c>
      <c r="E50" s="162">
        <v>36508</v>
      </c>
      <c r="F50" s="162">
        <v>40862</v>
      </c>
      <c r="G50" s="167">
        <v>24155</v>
      </c>
      <c r="H50" s="163" t="s">
        <v>111</v>
      </c>
      <c r="I50" s="160">
        <v>6</v>
      </c>
      <c r="J50" s="159">
        <v>1000</v>
      </c>
      <c r="K50" s="159">
        <v>2144.11</v>
      </c>
      <c r="L50" s="159" t="s">
        <v>112</v>
      </c>
      <c r="M50" s="159">
        <v>51790977.050000004</v>
      </c>
    </row>
    <row r="51" spans="1:13" ht="12.75">
      <c r="A51" s="31" t="s">
        <v>106</v>
      </c>
      <c r="B51" s="31" t="s">
        <v>109</v>
      </c>
      <c r="C51" s="159" t="s">
        <v>157</v>
      </c>
      <c r="D51" s="162">
        <v>36508</v>
      </c>
      <c r="E51" s="162">
        <v>36508</v>
      </c>
      <c r="F51" s="162">
        <v>40892</v>
      </c>
      <c r="G51" s="167">
        <v>24155</v>
      </c>
      <c r="H51" s="163" t="s">
        <v>111</v>
      </c>
      <c r="I51" s="160">
        <v>6</v>
      </c>
      <c r="J51" s="159">
        <v>1000</v>
      </c>
      <c r="K51" s="159">
        <v>2144.11</v>
      </c>
      <c r="L51" s="159" t="s">
        <v>112</v>
      </c>
      <c r="M51" s="159">
        <v>51790977.050000004</v>
      </c>
    </row>
    <row r="52" spans="1:13" ht="12.75">
      <c r="A52" s="31" t="s">
        <v>106</v>
      </c>
      <c r="B52" s="31" t="s">
        <v>109</v>
      </c>
      <c r="C52" s="159" t="s">
        <v>158</v>
      </c>
      <c r="D52" s="162">
        <v>36508</v>
      </c>
      <c r="E52" s="162">
        <v>36508</v>
      </c>
      <c r="F52" s="162">
        <v>40923</v>
      </c>
      <c r="G52" s="167">
        <v>23181</v>
      </c>
      <c r="H52" s="163" t="s">
        <v>111</v>
      </c>
      <c r="I52" s="160">
        <v>6</v>
      </c>
      <c r="J52" s="159">
        <v>1000</v>
      </c>
      <c r="K52" s="159">
        <v>2144.11</v>
      </c>
      <c r="L52" s="159" t="s">
        <v>112</v>
      </c>
      <c r="M52" s="159">
        <v>49702613.910000004</v>
      </c>
    </row>
    <row r="53" spans="1:13" ht="12.75">
      <c r="A53" s="31" t="s">
        <v>106</v>
      </c>
      <c r="B53" s="31" t="s">
        <v>109</v>
      </c>
      <c r="C53" s="159" t="s">
        <v>159</v>
      </c>
      <c r="D53" s="162">
        <v>36508</v>
      </c>
      <c r="E53" s="162">
        <v>36508</v>
      </c>
      <c r="F53" s="162">
        <v>40954</v>
      </c>
      <c r="G53" s="167">
        <v>23181</v>
      </c>
      <c r="H53" s="163" t="s">
        <v>111</v>
      </c>
      <c r="I53" s="160">
        <v>6</v>
      </c>
      <c r="J53" s="159">
        <v>1000</v>
      </c>
      <c r="K53" s="159">
        <v>2144.11</v>
      </c>
      <c r="L53" s="159" t="s">
        <v>112</v>
      </c>
      <c r="M53" s="159">
        <v>49702613.910000004</v>
      </c>
    </row>
    <row r="54" spans="1:13" ht="12.75">
      <c r="A54" s="31" t="s">
        <v>106</v>
      </c>
      <c r="B54" s="31" t="s">
        <v>109</v>
      </c>
      <c r="C54" s="159" t="s">
        <v>160</v>
      </c>
      <c r="D54" s="162">
        <v>36508</v>
      </c>
      <c r="E54" s="162">
        <v>36508</v>
      </c>
      <c r="F54" s="162">
        <v>40983</v>
      </c>
      <c r="G54" s="167">
        <v>23181</v>
      </c>
      <c r="H54" s="163" t="s">
        <v>111</v>
      </c>
      <c r="I54" s="160">
        <v>6</v>
      </c>
      <c r="J54" s="159">
        <v>1000</v>
      </c>
      <c r="K54" s="159">
        <v>2144.11</v>
      </c>
      <c r="L54" s="159" t="s">
        <v>112</v>
      </c>
      <c r="M54" s="159">
        <v>49702613.910000004</v>
      </c>
    </row>
    <row r="55" spans="1:13" ht="12.75">
      <c r="A55" s="31" t="s">
        <v>106</v>
      </c>
      <c r="B55" s="31" t="s">
        <v>109</v>
      </c>
      <c r="C55" s="159" t="s">
        <v>161</v>
      </c>
      <c r="D55" s="162">
        <v>36508</v>
      </c>
      <c r="E55" s="162">
        <v>36508</v>
      </c>
      <c r="F55" s="162">
        <v>41014</v>
      </c>
      <c r="G55" s="167">
        <v>23181</v>
      </c>
      <c r="H55" s="163" t="s">
        <v>111</v>
      </c>
      <c r="I55" s="160">
        <v>6</v>
      </c>
      <c r="J55" s="159">
        <v>1000</v>
      </c>
      <c r="K55" s="159">
        <v>2144.11</v>
      </c>
      <c r="L55" s="159" t="s">
        <v>112</v>
      </c>
      <c r="M55" s="159">
        <v>49702613.910000004</v>
      </c>
    </row>
    <row r="56" spans="1:13" ht="12.75">
      <c r="A56" s="31" t="s">
        <v>106</v>
      </c>
      <c r="B56" s="31" t="s">
        <v>109</v>
      </c>
      <c r="C56" s="159" t="s">
        <v>162</v>
      </c>
      <c r="D56" s="162">
        <v>36508</v>
      </c>
      <c r="E56" s="162">
        <v>36508</v>
      </c>
      <c r="F56" s="162">
        <v>41044</v>
      </c>
      <c r="G56" s="167">
        <v>23181</v>
      </c>
      <c r="H56" s="163" t="s">
        <v>111</v>
      </c>
      <c r="I56" s="160">
        <v>6</v>
      </c>
      <c r="J56" s="159">
        <v>1000</v>
      </c>
      <c r="K56" s="159">
        <v>2144.11</v>
      </c>
      <c r="L56" s="159" t="s">
        <v>112</v>
      </c>
      <c r="M56" s="159">
        <v>49702613.910000004</v>
      </c>
    </row>
    <row r="57" spans="1:13" ht="12.75">
      <c r="A57" s="31" t="s">
        <v>106</v>
      </c>
      <c r="B57" s="31" t="s">
        <v>109</v>
      </c>
      <c r="C57" s="159" t="s">
        <v>163</v>
      </c>
      <c r="D57" s="162">
        <v>36508</v>
      </c>
      <c r="E57" s="162">
        <v>36508</v>
      </c>
      <c r="F57" s="162">
        <v>41075</v>
      </c>
      <c r="G57" s="167">
        <v>23181</v>
      </c>
      <c r="H57" s="163" t="s">
        <v>111</v>
      </c>
      <c r="I57" s="160">
        <v>6</v>
      </c>
      <c r="J57" s="159">
        <v>1000</v>
      </c>
      <c r="K57" s="159">
        <v>2144.11</v>
      </c>
      <c r="L57" s="159" t="s">
        <v>112</v>
      </c>
      <c r="M57" s="159">
        <v>49702613.910000004</v>
      </c>
    </row>
    <row r="58" spans="1:13" ht="12.75">
      <c r="A58" s="31" t="s">
        <v>106</v>
      </c>
      <c r="B58" s="31" t="s">
        <v>109</v>
      </c>
      <c r="C58" s="159" t="s">
        <v>164</v>
      </c>
      <c r="D58" s="162">
        <v>36508</v>
      </c>
      <c r="E58" s="162">
        <v>36508</v>
      </c>
      <c r="F58" s="162">
        <v>41105</v>
      </c>
      <c r="G58" s="167">
        <v>23181</v>
      </c>
      <c r="H58" s="163" t="s">
        <v>111</v>
      </c>
      <c r="I58" s="160">
        <v>6</v>
      </c>
      <c r="J58" s="159">
        <v>1000</v>
      </c>
      <c r="K58" s="159">
        <v>2144.11</v>
      </c>
      <c r="L58" s="159" t="s">
        <v>112</v>
      </c>
      <c r="M58" s="159">
        <v>49702613.910000004</v>
      </c>
    </row>
    <row r="59" spans="1:13" ht="12.75">
      <c r="A59" s="31" t="s">
        <v>106</v>
      </c>
      <c r="B59" s="31" t="s">
        <v>109</v>
      </c>
      <c r="C59" s="159" t="s">
        <v>165</v>
      </c>
      <c r="D59" s="162">
        <v>36508</v>
      </c>
      <c r="E59" s="162">
        <v>36508</v>
      </c>
      <c r="F59" s="162">
        <v>41136</v>
      </c>
      <c r="G59" s="167">
        <v>23181</v>
      </c>
      <c r="H59" s="163" t="s">
        <v>111</v>
      </c>
      <c r="I59" s="160">
        <v>6</v>
      </c>
      <c r="J59" s="159">
        <v>1000</v>
      </c>
      <c r="K59" s="159">
        <v>2144.11</v>
      </c>
      <c r="L59" s="159" t="s">
        <v>112</v>
      </c>
      <c r="M59" s="159">
        <v>49702613.910000004</v>
      </c>
    </row>
    <row r="60" spans="1:13" ht="12.75">
      <c r="A60" s="31" t="s">
        <v>106</v>
      </c>
      <c r="B60" s="31" t="s">
        <v>109</v>
      </c>
      <c r="C60" s="159" t="s">
        <v>166</v>
      </c>
      <c r="D60" s="162">
        <v>36508</v>
      </c>
      <c r="E60" s="162">
        <v>36508</v>
      </c>
      <c r="F60" s="162">
        <v>41167</v>
      </c>
      <c r="G60" s="167">
        <v>23181</v>
      </c>
      <c r="H60" s="163" t="s">
        <v>111</v>
      </c>
      <c r="I60" s="160">
        <v>6</v>
      </c>
      <c r="J60" s="159">
        <v>1000</v>
      </c>
      <c r="K60" s="159">
        <v>2144.11</v>
      </c>
      <c r="L60" s="159" t="s">
        <v>112</v>
      </c>
      <c r="M60" s="159">
        <v>49702613.910000004</v>
      </c>
    </row>
    <row r="61" spans="1:13" ht="12.75">
      <c r="A61" s="31" t="s">
        <v>106</v>
      </c>
      <c r="B61" s="31" t="s">
        <v>109</v>
      </c>
      <c r="C61" s="159" t="s">
        <v>167</v>
      </c>
      <c r="D61" s="162">
        <v>36508</v>
      </c>
      <c r="E61" s="162">
        <v>36508</v>
      </c>
      <c r="F61" s="162">
        <v>41197</v>
      </c>
      <c r="G61" s="167">
        <v>23181</v>
      </c>
      <c r="H61" s="163" t="s">
        <v>111</v>
      </c>
      <c r="I61" s="160">
        <v>6</v>
      </c>
      <c r="J61" s="159">
        <v>1000</v>
      </c>
      <c r="K61" s="159">
        <v>2144.11</v>
      </c>
      <c r="L61" s="159" t="s">
        <v>112</v>
      </c>
      <c r="M61" s="159">
        <v>49702613.910000004</v>
      </c>
    </row>
    <row r="62" spans="1:13" ht="12.75">
      <c r="A62" s="31" t="s">
        <v>106</v>
      </c>
      <c r="B62" s="31" t="s">
        <v>109</v>
      </c>
      <c r="C62" s="159" t="s">
        <v>168</v>
      </c>
      <c r="D62" s="162">
        <v>36508</v>
      </c>
      <c r="E62" s="162">
        <v>36508</v>
      </c>
      <c r="F62" s="162">
        <v>41228</v>
      </c>
      <c r="G62" s="167">
        <v>23181</v>
      </c>
      <c r="H62" s="163" t="s">
        <v>111</v>
      </c>
      <c r="I62" s="160">
        <v>6</v>
      </c>
      <c r="J62" s="159">
        <v>1000</v>
      </c>
      <c r="K62" s="159">
        <v>2144.11</v>
      </c>
      <c r="L62" s="159" t="s">
        <v>112</v>
      </c>
      <c r="M62" s="159">
        <v>49702613.910000004</v>
      </c>
    </row>
    <row r="63" spans="1:13" ht="12.75">
      <c r="A63" s="31" t="s">
        <v>106</v>
      </c>
      <c r="B63" s="31" t="s">
        <v>109</v>
      </c>
      <c r="C63" s="159" t="s">
        <v>169</v>
      </c>
      <c r="D63" s="162">
        <v>36508</v>
      </c>
      <c r="E63" s="162">
        <v>36508</v>
      </c>
      <c r="F63" s="162">
        <v>41258</v>
      </c>
      <c r="G63" s="167">
        <v>23181</v>
      </c>
      <c r="H63" s="163" t="s">
        <v>111</v>
      </c>
      <c r="I63" s="160">
        <v>6</v>
      </c>
      <c r="J63" s="159">
        <v>1000</v>
      </c>
      <c r="K63" s="159">
        <v>2144.11</v>
      </c>
      <c r="L63" s="159" t="s">
        <v>112</v>
      </c>
      <c r="M63" s="159">
        <v>49702613.910000004</v>
      </c>
    </row>
    <row r="64" spans="1:13" ht="12.75">
      <c r="A64" s="31" t="s">
        <v>106</v>
      </c>
      <c r="B64" s="31" t="s">
        <v>109</v>
      </c>
      <c r="C64" s="159" t="s">
        <v>170</v>
      </c>
      <c r="D64" s="162">
        <v>36508</v>
      </c>
      <c r="E64" s="162">
        <v>36508</v>
      </c>
      <c r="F64" s="162">
        <v>41289</v>
      </c>
      <c r="G64" s="167">
        <v>22230</v>
      </c>
      <c r="H64" s="163" t="s">
        <v>111</v>
      </c>
      <c r="I64" s="160">
        <v>6</v>
      </c>
      <c r="J64" s="159">
        <v>1000</v>
      </c>
      <c r="K64" s="159">
        <v>2144.11</v>
      </c>
      <c r="L64" s="159" t="s">
        <v>112</v>
      </c>
      <c r="M64" s="159">
        <v>47663565.300000004</v>
      </c>
    </row>
    <row r="65" spans="1:13" ht="12.75">
      <c r="A65" s="31" t="s">
        <v>106</v>
      </c>
      <c r="B65" s="31" t="s">
        <v>109</v>
      </c>
      <c r="C65" s="159" t="s">
        <v>171</v>
      </c>
      <c r="D65" s="162">
        <v>36508</v>
      </c>
      <c r="E65" s="162">
        <v>36508</v>
      </c>
      <c r="F65" s="162">
        <v>41320</v>
      </c>
      <c r="G65" s="167">
        <v>22230</v>
      </c>
      <c r="H65" s="163" t="s">
        <v>111</v>
      </c>
      <c r="I65" s="160">
        <v>6</v>
      </c>
      <c r="J65" s="159">
        <v>1000</v>
      </c>
      <c r="K65" s="159">
        <v>2144.11</v>
      </c>
      <c r="L65" s="159" t="s">
        <v>112</v>
      </c>
      <c r="M65" s="159">
        <v>47663565.300000004</v>
      </c>
    </row>
    <row r="66" spans="1:13" ht="12.75">
      <c r="A66" s="31" t="s">
        <v>106</v>
      </c>
      <c r="B66" s="31" t="s">
        <v>109</v>
      </c>
      <c r="C66" s="159" t="s">
        <v>172</v>
      </c>
      <c r="D66" s="162">
        <v>36508</v>
      </c>
      <c r="E66" s="162">
        <v>36508</v>
      </c>
      <c r="F66" s="162">
        <v>41348</v>
      </c>
      <c r="G66" s="167">
        <v>22230</v>
      </c>
      <c r="H66" s="163" t="s">
        <v>111</v>
      </c>
      <c r="I66" s="160">
        <v>6</v>
      </c>
      <c r="J66" s="159">
        <v>1000</v>
      </c>
      <c r="K66" s="159">
        <v>2144.11</v>
      </c>
      <c r="L66" s="159" t="s">
        <v>112</v>
      </c>
      <c r="M66" s="159">
        <v>47663565.300000004</v>
      </c>
    </row>
    <row r="67" spans="1:13" ht="12.75">
      <c r="A67" s="31" t="s">
        <v>106</v>
      </c>
      <c r="B67" s="31" t="s">
        <v>109</v>
      </c>
      <c r="C67" s="159" t="s">
        <v>173</v>
      </c>
      <c r="D67" s="162">
        <v>36508</v>
      </c>
      <c r="E67" s="162">
        <v>36508</v>
      </c>
      <c r="F67" s="162">
        <v>41379</v>
      </c>
      <c r="G67" s="167">
        <v>22230</v>
      </c>
      <c r="H67" s="163" t="s">
        <v>111</v>
      </c>
      <c r="I67" s="160">
        <v>6</v>
      </c>
      <c r="J67" s="159">
        <v>1000</v>
      </c>
      <c r="K67" s="159">
        <v>2144.11</v>
      </c>
      <c r="L67" s="159" t="s">
        <v>112</v>
      </c>
      <c r="M67" s="159">
        <v>47663565.300000004</v>
      </c>
    </row>
    <row r="68" spans="1:13" ht="12.75">
      <c r="A68" s="31" t="s">
        <v>106</v>
      </c>
      <c r="B68" s="31" t="s">
        <v>109</v>
      </c>
      <c r="C68" s="159" t="s">
        <v>174</v>
      </c>
      <c r="D68" s="162">
        <v>36508</v>
      </c>
      <c r="E68" s="162">
        <v>36508</v>
      </c>
      <c r="F68" s="162">
        <v>41409</v>
      </c>
      <c r="G68" s="167">
        <v>22230</v>
      </c>
      <c r="H68" s="163" t="s">
        <v>111</v>
      </c>
      <c r="I68" s="160">
        <v>6</v>
      </c>
      <c r="J68" s="159">
        <v>1000</v>
      </c>
      <c r="K68" s="159">
        <v>2144.11</v>
      </c>
      <c r="L68" s="159" t="s">
        <v>112</v>
      </c>
      <c r="M68" s="159">
        <v>47663565.300000004</v>
      </c>
    </row>
    <row r="69" spans="1:13" ht="12.75">
      <c r="A69" s="31" t="s">
        <v>106</v>
      </c>
      <c r="B69" s="31" t="s">
        <v>109</v>
      </c>
      <c r="C69" s="159" t="s">
        <v>175</v>
      </c>
      <c r="D69" s="162">
        <v>36508</v>
      </c>
      <c r="E69" s="162">
        <v>36508</v>
      </c>
      <c r="F69" s="162">
        <v>41440</v>
      </c>
      <c r="G69" s="167">
        <v>22230</v>
      </c>
      <c r="H69" s="163" t="s">
        <v>111</v>
      </c>
      <c r="I69" s="160">
        <v>6</v>
      </c>
      <c r="J69" s="159">
        <v>1000</v>
      </c>
      <c r="K69" s="159">
        <v>2144.11</v>
      </c>
      <c r="L69" s="159" t="s">
        <v>112</v>
      </c>
      <c r="M69" s="159">
        <v>47663565.300000004</v>
      </c>
    </row>
    <row r="70" spans="1:13" ht="12.75">
      <c r="A70" s="31" t="s">
        <v>106</v>
      </c>
      <c r="B70" s="31" t="s">
        <v>109</v>
      </c>
      <c r="C70" s="159" t="s">
        <v>176</v>
      </c>
      <c r="D70" s="162">
        <v>36508</v>
      </c>
      <c r="E70" s="162">
        <v>36508</v>
      </c>
      <c r="F70" s="162">
        <v>41470</v>
      </c>
      <c r="G70" s="167">
        <v>22230</v>
      </c>
      <c r="H70" s="163" t="s">
        <v>111</v>
      </c>
      <c r="I70" s="160">
        <v>6</v>
      </c>
      <c r="J70" s="159">
        <v>1000</v>
      </c>
      <c r="K70" s="159">
        <v>2144.11</v>
      </c>
      <c r="L70" s="159" t="s">
        <v>112</v>
      </c>
      <c r="M70" s="159">
        <v>47663565.300000004</v>
      </c>
    </row>
    <row r="71" spans="1:13" ht="12.75">
      <c r="A71" s="31" t="s">
        <v>106</v>
      </c>
      <c r="B71" s="31" t="s">
        <v>109</v>
      </c>
      <c r="C71" s="159" t="s">
        <v>177</v>
      </c>
      <c r="D71" s="162">
        <v>36508</v>
      </c>
      <c r="E71" s="162">
        <v>36508</v>
      </c>
      <c r="F71" s="162">
        <v>41501</v>
      </c>
      <c r="G71" s="167">
        <v>22230</v>
      </c>
      <c r="H71" s="163" t="s">
        <v>111</v>
      </c>
      <c r="I71" s="160">
        <v>6</v>
      </c>
      <c r="J71" s="159">
        <v>1000</v>
      </c>
      <c r="K71" s="159">
        <v>2144.11</v>
      </c>
      <c r="L71" s="159" t="s">
        <v>112</v>
      </c>
      <c r="M71" s="159">
        <v>47663565.300000004</v>
      </c>
    </row>
    <row r="72" spans="1:13" ht="12.75">
      <c r="A72" s="31" t="s">
        <v>106</v>
      </c>
      <c r="B72" s="31" t="s">
        <v>109</v>
      </c>
      <c r="C72" s="159" t="s">
        <v>178</v>
      </c>
      <c r="D72" s="162">
        <v>36508</v>
      </c>
      <c r="E72" s="162">
        <v>36508</v>
      </c>
      <c r="F72" s="162">
        <v>41532</v>
      </c>
      <c r="G72" s="167">
        <v>22230</v>
      </c>
      <c r="H72" s="163" t="s">
        <v>111</v>
      </c>
      <c r="I72" s="160">
        <v>6</v>
      </c>
      <c r="J72" s="159">
        <v>1000</v>
      </c>
      <c r="K72" s="159">
        <v>2144.11</v>
      </c>
      <c r="L72" s="159" t="s">
        <v>112</v>
      </c>
      <c r="M72" s="159">
        <v>47663565.300000004</v>
      </c>
    </row>
    <row r="73" spans="1:13" ht="12.75">
      <c r="A73" s="31" t="s">
        <v>106</v>
      </c>
      <c r="B73" s="31" t="s">
        <v>109</v>
      </c>
      <c r="C73" s="159" t="s">
        <v>179</v>
      </c>
      <c r="D73" s="162">
        <v>36508</v>
      </c>
      <c r="E73" s="162">
        <v>36508</v>
      </c>
      <c r="F73" s="162">
        <v>41562</v>
      </c>
      <c r="G73" s="167">
        <v>22230</v>
      </c>
      <c r="H73" s="163" t="s">
        <v>111</v>
      </c>
      <c r="I73" s="160">
        <v>6</v>
      </c>
      <c r="J73" s="159">
        <v>1000</v>
      </c>
      <c r="K73" s="159">
        <v>2144.11</v>
      </c>
      <c r="L73" s="159" t="s">
        <v>112</v>
      </c>
      <c r="M73" s="159">
        <v>47663565.300000004</v>
      </c>
    </row>
    <row r="74" spans="1:13" ht="12.75">
      <c r="A74" s="31" t="s">
        <v>106</v>
      </c>
      <c r="B74" s="31" t="s">
        <v>109</v>
      </c>
      <c r="C74" s="159" t="s">
        <v>180</v>
      </c>
      <c r="D74" s="162">
        <v>36508</v>
      </c>
      <c r="E74" s="162">
        <v>36508</v>
      </c>
      <c r="F74" s="162">
        <v>41593</v>
      </c>
      <c r="G74" s="167">
        <v>22230</v>
      </c>
      <c r="H74" s="163" t="s">
        <v>111</v>
      </c>
      <c r="I74" s="160">
        <v>6</v>
      </c>
      <c r="J74" s="159">
        <v>1000</v>
      </c>
      <c r="K74" s="159">
        <v>2144.11</v>
      </c>
      <c r="L74" s="159" t="s">
        <v>112</v>
      </c>
      <c r="M74" s="159">
        <v>47663565.300000004</v>
      </c>
    </row>
    <row r="75" spans="1:13" ht="12.75">
      <c r="A75" s="31" t="s">
        <v>106</v>
      </c>
      <c r="B75" s="31" t="s">
        <v>109</v>
      </c>
      <c r="C75" s="159" t="s">
        <v>181</v>
      </c>
      <c r="D75" s="162">
        <v>36508</v>
      </c>
      <c r="E75" s="162">
        <v>36508</v>
      </c>
      <c r="F75" s="162">
        <v>41623</v>
      </c>
      <c r="G75" s="167">
        <v>22230</v>
      </c>
      <c r="H75" s="163" t="s">
        <v>111</v>
      </c>
      <c r="I75" s="160">
        <v>6</v>
      </c>
      <c r="J75" s="159">
        <v>1000</v>
      </c>
      <c r="K75" s="159">
        <v>2144.11</v>
      </c>
      <c r="L75" s="159" t="s">
        <v>112</v>
      </c>
      <c r="M75" s="159">
        <v>47663565.300000004</v>
      </c>
    </row>
    <row r="76" spans="1:13" ht="12.75">
      <c r="A76" s="31" t="s">
        <v>106</v>
      </c>
      <c r="B76" s="31" t="s">
        <v>109</v>
      </c>
      <c r="C76" s="159" t="s">
        <v>182</v>
      </c>
      <c r="D76" s="162">
        <v>36508</v>
      </c>
      <c r="E76" s="162">
        <v>36508</v>
      </c>
      <c r="F76" s="162">
        <v>41654</v>
      </c>
      <c r="G76" s="167">
        <v>19128</v>
      </c>
      <c r="H76" s="163" t="s">
        <v>111</v>
      </c>
      <c r="I76" s="160">
        <v>6</v>
      </c>
      <c r="J76" s="159">
        <v>1000</v>
      </c>
      <c r="K76" s="159">
        <v>2144.11</v>
      </c>
      <c r="L76" s="159" t="s">
        <v>112</v>
      </c>
      <c r="M76" s="159">
        <v>41012536.080000006</v>
      </c>
    </row>
    <row r="77" spans="1:13" ht="12.75">
      <c r="A77" s="31" t="s">
        <v>106</v>
      </c>
      <c r="B77" s="31" t="s">
        <v>109</v>
      </c>
      <c r="C77" s="159" t="s">
        <v>183</v>
      </c>
      <c r="D77" s="162">
        <v>36508</v>
      </c>
      <c r="E77" s="162">
        <v>36508</v>
      </c>
      <c r="F77" s="162">
        <v>41685</v>
      </c>
      <c r="G77" s="167">
        <v>19128</v>
      </c>
      <c r="H77" s="163" t="s">
        <v>111</v>
      </c>
      <c r="I77" s="160">
        <v>6</v>
      </c>
      <c r="J77" s="159">
        <v>1000</v>
      </c>
      <c r="K77" s="159">
        <v>2144.11</v>
      </c>
      <c r="L77" s="159" t="s">
        <v>112</v>
      </c>
      <c r="M77" s="159">
        <v>41012536.080000006</v>
      </c>
    </row>
    <row r="78" spans="1:13" ht="12.75">
      <c r="A78" s="31" t="s">
        <v>106</v>
      </c>
      <c r="B78" s="31" t="s">
        <v>109</v>
      </c>
      <c r="C78" s="159" t="s">
        <v>184</v>
      </c>
      <c r="D78" s="162">
        <v>36508</v>
      </c>
      <c r="E78" s="162">
        <v>36508</v>
      </c>
      <c r="F78" s="162">
        <v>41713</v>
      </c>
      <c r="G78" s="167">
        <v>19128</v>
      </c>
      <c r="H78" s="163" t="s">
        <v>111</v>
      </c>
      <c r="I78" s="160">
        <v>6</v>
      </c>
      <c r="J78" s="159">
        <v>1000</v>
      </c>
      <c r="K78" s="159">
        <v>2144.11</v>
      </c>
      <c r="L78" s="159" t="s">
        <v>112</v>
      </c>
      <c r="M78" s="159">
        <v>41012536.080000006</v>
      </c>
    </row>
    <row r="79" spans="1:13" ht="12.75">
      <c r="A79" s="31" t="s">
        <v>106</v>
      </c>
      <c r="B79" s="31" t="s">
        <v>109</v>
      </c>
      <c r="C79" s="159" t="s">
        <v>185</v>
      </c>
      <c r="D79" s="162">
        <v>36508</v>
      </c>
      <c r="E79" s="162">
        <v>36508</v>
      </c>
      <c r="F79" s="162">
        <v>41744</v>
      </c>
      <c r="G79" s="167">
        <v>19128</v>
      </c>
      <c r="H79" s="163" t="s">
        <v>111</v>
      </c>
      <c r="I79" s="160">
        <v>6</v>
      </c>
      <c r="J79" s="159">
        <v>1000</v>
      </c>
      <c r="K79" s="159">
        <v>2144.11</v>
      </c>
      <c r="L79" s="159" t="s">
        <v>112</v>
      </c>
      <c r="M79" s="159">
        <v>41012536.080000006</v>
      </c>
    </row>
    <row r="80" spans="1:13" ht="12.75">
      <c r="A80" s="31" t="s">
        <v>106</v>
      </c>
      <c r="B80" s="31" t="s">
        <v>109</v>
      </c>
      <c r="C80" s="159" t="s">
        <v>186</v>
      </c>
      <c r="D80" s="162">
        <v>36508</v>
      </c>
      <c r="E80" s="162">
        <v>36508</v>
      </c>
      <c r="F80" s="162">
        <v>41774</v>
      </c>
      <c r="G80" s="167">
        <v>19128</v>
      </c>
      <c r="H80" s="163" t="s">
        <v>111</v>
      </c>
      <c r="I80" s="160">
        <v>6</v>
      </c>
      <c r="J80" s="159">
        <v>1000</v>
      </c>
      <c r="K80" s="159">
        <v>2144.11</v>
      </c>
      <c r="L80" s="159" t="s">
        <v>112</v>
      </c>
      <c r="M80" s="159">
        <v>41012536.080000006</v>
      </c>
    </row>
    <row r="81" spans="1:13" ht="12.75">
      <c r="A81" s="31" t="s">
        <v>106</v>
      </c>
      <c r="B81" s="31" t="s">
        <v>109</v>
      </c>
      <c r="C81" s="159" t="s">
        <v>187</v>
      </c>
      <c r="D81" s="162">
        <v>36508</v>
      </c>
      <c r="E81" s="162">
        <v>36508</v>
      </c>
      <c r="F81" s="162">
        <v>41805</v>
      </c>
      <c r="G81" s="167">
        <v>19128</v>
      </c>
      <c r="H81" s="163" t="s">
        <v>111</v>
      </c>
      <c r="I81" s="160">
        <v>6</v>
      </c>
      <c r="J81" s="159">
        <v>1000</v>
      </c>
      <c r="K81" s="159">
        <v>2144.11</v>
      </c>
      <c r="L81" s="159" t="s">
        <v>112</v>
      </c>
      <c r="M81" s="159">
        <v>41012536.080000006</v>
      </c>
    </row>
    <row r="82" spans="1:13" ht="12.75">
      <c r="A82" s="31" t="s">
        <v>106</v>
      </c>
      <c r="B82" s="31" t="s">
        <v>109</v>
      </c>
      <c r="C82" s="159" t="s">
        <v>188</v>
      </c>
      <c r="D82" s="162">
        <v>36508</v>
      </c>
      <c r="E82" s="162">
        <v>36508</v>
      </c>
      <c r="F82" s="162">
        <v>41835</v>
      </c>
      <c r="G82" s="167">
        <v>19128</v>
      </c>
      <c r="H82" s="163" t="s">
        <v>111</v>
      </c>
      <c r="I82" s="160">
        <v>6</v>
      </c>
      <c r="J82" s="159">
        <v>1000</v>
      </c>
      <c r="K82" s="159">
        <v>2144.11</v>
      </c>
      <c r="L82" s="159" t="s">
        <v>112</v>
      </c>
      <c r="M82" s="159">
        <v>41012536.080000006</v>
      </c>
    </row>
    <row r="83" spans="1:13" ht="12.75">
      <c r="A83" s="31" t="s">
        <v>106</v>
      </c>
      <c r="B83" s="31" t="s">
        <v>109</v>
      </c>
      <c r="C83" s="159" t="s">
        <v>189</v>
      </c>
      <c r="D83" s="162">
        <v>36508</v>
      </c>
      <c r="E83" s="162">
        <v>36508</v>
      </c>
      <c r="F83" s="162">
        <v>41866</v>
      </c>
      <c r="G83" s="167">
        <v>19128</v>
      </c>
      <c r="H83" s="163" t="s">
        <v>111</v>
      </c>
      <c r="I83" s="160">
        <v>6</v>
      </c>
      <c r="J83" s="159">
        <v>1000</v>
      </c>
      <c r="K83" s="159">
        <v>2144.11</v>
      </c>
      <c r="L83" s="159" t="s">
        <v>112</v>
      </c>
      <c r="M83" s="159">
        <v>41012536.080000006</v>
      </c>
    </row>
    <row r="84" spans="1:13" ht="12.75">
      <c r="A84" s="31" t="s">
        <v>106</v>
      </c>
      <c r="B84" s="31" t="s">
        <v>109</v>
      </c>
      <c r="C84" s="159" t="s">
        <v>190</v>
      </c>
      <c r="D84" s="162">
        <v>36508</v>
      </c>
      <c r="E84" s="162">
        <v>36508</v>
      </c>
      <c r="F84" s="162">
        <v>41897</v>
      </c>
      <c r="G84" s="167">
        <v>19128</v>
      </c>
      <c r="H84" s="163" t="s">
        <v>111</v>
      </c>
      <c r="I84" s="160">
        <v>6</v>
      </c>
      <c r="J84" s="159">
        <v>1000</v>
      </c>
      <c r="K84" s="159">
        <v>2144.11</v>
      </c>
      <c r="L84" s="159" t="s">
        <v>112</v>
      </c>
      <c r="M84" s="159">
        <v>41012536.080000006</v>
      </c>
    </row>
    <row r="85" spans="1:13" ht="12.75">
      <c r="A85" s="31" t="s">
        <v>106</v>
      </c>
      <c r="B85" s="31" t="s">
        <v>109</v>
      </c>
      <c r="C85" s="159" t="s">
        <v>191</v>
      </c>
      <c r="D85" s="162">
        <v>36508</v>
      </c>
      <c r="E85" s="162">
        <v>36508</v>
      </c>
      <c r="F85" s="162">
        <v>41927</v>
      </c>
      <c r="G85" s="167">
        <v>19128</v>
      </c>
      <c r="H85" s="163" t="s">
        <v>111</v>
      </c>
      <c r="I85" s="160">
        <v>6</v>
      </c>
      <c r="J85" s="159">
        <v>1000</v>
      </c>
      <c r="K85" s="159">
        <v>2144.11</v>
      </c>
      <c r="L85" s="159" t="s">
        <v>112</v>
      </c>
      <c r="M85" s="159">
        <v>41012536.080000006</v>
      </c>
    </row>
    <row r="86" spans="1:13" ht="12.75">
      <c r="A86" s="31" t="s">
        <v>106</v>
      </c>
      <c r="B86" s="31" t="s">
        <v>109</v>
      </c>
      <c r="C86" s="159" t="s">
        <v>192</v>
      </c>
      <c r="D86" s="162">
        <v>36508</v>
      </c>
      <c r="E86" s="162">
        <v>36508</v>
      </c>
      <c r="F86" s="162">
        <v>41958</v>
      </c>
      <c r="G86" s="167">
        <v>19128</v>
      </c>
      <c r="H86" s="163" t="s">
        <v>111</v>
      </c>
      <c r="I86" s="160">
        <v>6</v>
      </c>
      <c r="J86" s="159">
        <v>1000</v>
      </c>
      <c r="K86" s="159">
        <v>2144.11</v>
      </c>
      <c r="L86" s="159" t="s">
        <v>112</v>
      </c>
      <c r="M86" s="159">
        <v>41012536.080000006</v>
      </c>
    </row>
    <row r="87" spans="1:13" s="194" customFormat="1" ht="12.75">
      <c r="A87" s="195" t="s">
        <v>106</v>
      </c>
      <c r="B87" s="195" t="s">
        <v>109</v>
      </c>
      <c r="C87" s="198" t="s">
        <v>193</v>
      </c>
      <c r="D87" s="162">
        <v>36508</v>
      </c>
      <c r="E87" s="162">
        <v>36508</v>
      </c>
      <c r="F87" s="162">
        <v>41988</v>
      </c>
      <c r="G87" s="199">
        <v>19304</v>
      </c>
      <c r="H87" s="163" t="s">
        <v>111</v>
      </c>
      <c r="I87" s="200">
        <v>6</v>
      </c>
      <c r="J87" s="201">
        <v>1000</v>
      </c>
      <c r="K87" s="201">
        <v>2144.11</v>
      </c>
      <c r="L87" s="159" t="s">
        <v>112</v>
      </c>
      <c r="M87" s="196">
        <v>41389899.440000005</v>
      </c>
    </row>
    <row r="88" spans="1:13" ht="12.75">
      <c r="A88" s="202" t="s">
        <v>51</v>
      </c>
      <c r="B88" s="31"/>
      <c r="C88" s="31"/>
      <c r="D88" s="31"/>
      <c r="E88" s="31"/>
      <c r="F88" s="31"/>
      <c r="G88" s="218">
        <f>SUM(G6:G87)</f>
        <v>2424857</v>
      </c>
      <c r="H88" s="31"/>
      <c r="I88" s="31"/>
      <c r="J88" s="31"/>
      <c r="K88" s="31"/>
      <c r="L88" s="31"/>
      <c r="M88" s="197">
        <f>SUM(M6:M87)</f>
        <v>5199160142.270003</v>
      </c>
    </row>
    <row r="92" ht="12.75">
      <c r="D92" s="194"/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2008-08-21T20:35:43Z</dcterms:modified>
  <cp:category/>
  <cp:version/>
  <cp:contentType/>
  <cp:contentStatus/>
</cp:coreProperties>
</file>