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Consolidado por limite" sheetId="4" r:id="rId4"/>
    <sheet name="Fundos de Investimento" sheetId="5" r:id="rId5"/>
    <sheet name="Carteira Própria" sheetId="6" r:id="rId6"/>
    <sheet name="Operações Compromissadas" sheetId="7" r:id="rId7"/>
  </sheets>
  <definedNames>
    <definedName name="_xlnm.Print_Area" localSheetId="0">'Capa'!$A$1:$K$24</definedName>
    <definedName name="_xlnm.Print_Area" localSheetId="5">'Carteira Própria'!#REF!</definedName>
    <definedName name="_xlnm.Print_Area" localSheetId="3">'Consolidado por limite'!$A$1:$F$18</definedName>
    <definedName name="_xlnm.Print_Area" localSheetId="1">'Consolidado por tipo de invest.'!$A$1:$C$34</definedName>
    <definedName name="_xlnm.Print_Area" localSheetId="2">'Consolidado por tipo de risco'!$A$1:$C$24</definedName>
    <definedName name="_xlnm.Print_Area" localSheetId="4">'Fundos de Investimento'!$A$1:$U$14</definedName>
    <definedName name="_xlnm.Print_Area" localSheetId="6">'Operações Compromissadas'!$A$1:$J$8</definedName>
  </definedNames>
  <calcPr fullCalcOnLoad="1"/>
</workbook>
</file>

<file path=xl/sharedStrings.xml><?xml version="1.0" encoding="utf-8"?>
<sst xmlns="http://schemas.openxmlformats.org/spreadsheetml/2006/main" count="520" uniqueCount="221">
  <si>
    <t>ITAU-SOBERANO-REFERENCIADO DI FI LP</t>
  </si>
  <si>
    <t>(% do total)</t>
  </si>
  <si>
    <t>Até 100%</t>
  </si>
  <si>
    <t>Participação do RIOPREV nos Fundos de Investimento</t>
  </si>
  <si>
    <t>Quantidade Total</t>
  </si>
  <si>
    <t>Valor Unitário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</si>
  <si>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</si>
  <si>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</si>
  <si>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</si>
  <si>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</si>
  <si>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</si>
  <si>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</si>
  <si>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</si>
  <si>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</si>
  <si>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TOTAIS</t>
  </si>
  <si>
    <t>(R$)</t>
  </si>
  <si>
    <t>Carteira do RIOPREV</t>
  </si>
  <si>
    <t>1.3 - IPCA (NTN-B)</t>
  </si>
  <si>
    <t>1.4 - IGP-DI (CFT - Carteira Própria)</t>
  </si>
  <si>
    <t>Total da Carteira</t>
  </si>
  <si>
    <t>2 - Fundos Referenciados DI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</si>
  <si>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</si>
  <si>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</si>
  <si>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</si>
  <si>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</si>
  <si>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</si>
  <si>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</si>
  <si>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</si>
  <si>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</si>
  <si>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</si>
  <si>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</si>
  <si>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</si>
  <si>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</si>
  <si>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</si>
  <si>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</si>
  <si>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</si>
  <si>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</si>
  <si>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</si>
  <si>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</si>
  <si>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</si>
  <si>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</si>
  <si>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</si>
  <si>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</si>
  <si>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</si>
  <si>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</si>
  <si>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</si>
  <si>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</si>
  <si>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</si>
  <si>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</si>
  <si>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</si>
  <si>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</si>
  <si>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</si>
  <si>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</si>
  <si>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</si>
  <si>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</si>
  <si>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</si>
  <si>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</si>
  <si>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</si>
  <si>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</si>
  <si>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</si>
  <si>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</si>
  <si>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</si>
  <si>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</si>
  <si>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</si>
  <si>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</si>
  <si>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</si>
  <si>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</si>
  <si>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</si>
  <si>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</si>
  <si>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</si>
  <si>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</si>
  <si>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ITAU-GOV PP REFERENCIADO DI FI</t>
  </si>
  <si>
    <t>1- Títulos Públicos Federais</t>
  </si>
  <si>
    <t xml:space="preserve">3- Derivativos </t>
  </si>
  <si>
    <t>1.1 - Prefixados (LTN, NTN-F)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</si>
  <si>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</si>
  <si>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</si>
  <si>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</si>
  <si>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</si>
  <si>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</si>
  <si>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</si>
  <si>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</si>
  <si>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</si>
  <si>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</si>
  <si>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</si>
  <si>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</si>
  <si>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</si>
  <si>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</si>
  <si>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</si>
  <si>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</si>
  <si>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</si>
  <si>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</si>
  <si>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</si>
  <si>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</si>
  <si>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</si>
  <si>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</si>
  <si>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</si>
  <si>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</si>
  <si>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</si>
  <si>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</si>
  <si>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</si>
  <si>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</si>
  <si>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</si>
  <si>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</si>
  <si>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</si>
  <si>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</si>
  <si>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</si>
  <si>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</si>
  <si>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</si>
  <si>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</si>
  <si>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</si>
  <si>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</si>
  <si>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</si>
  <si>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</si>
  <si>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</si>
  <si>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</si>
  <si>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</si>
  <si>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</si>
  <si>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</si>
  <si>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</si>
  <si>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</si>
  <si>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</si>
  <si>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</si>
  <si>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</si>
  <si>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</si>
  <si>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</si>
  <si>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</si>
  <si>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</si>
  <si>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</si>
  <si>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</si>
  <si>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</si>
  <si>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</si>
  <si>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</si>
  <si>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</si>
  <si>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</si>
  <si>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</si>
  <si>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</si>
  <si>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</si>
  <si>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</si>
  <si>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</si>
  <si>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</si>
  <si>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</si>
  <si>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</si>
  <si>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</si>
  <si>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</si>
  <si>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</si>
  <si>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</si>
  <si>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</si>
  <si>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</si>
  <si>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</si>
  <si>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</si>
  <si>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</si>
  <si>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</si>
  <si>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</si>
  <si>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</si>
  <si>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</si>
  <si>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UBS PACTUAL ASSET MANAGEMENT S.A. LTDA</t>
  </si>
  <si>
    <t>09215250000113</t>
  </si>
  <si>
    <t>(*) Fundo constituído em 14/02/2008.</t>
  </si>
  <si>
    <t>03364202000100</t>
  </si>
  <si>
    <t xml:space="preserve">     Rentabilidade Acumulada (%)</t>
  </si>
  <si>
    <t>Fundos de Investimento - RIOPREVIDÊNCIA</t>
  </si>
  <si>
    <t>Carteira Própria</t>
  </si>
  <si>
    <t>(FEVEREIRO DE 2009)</t>
  </si>
  <si>
    <t>Lastro</t>
  </si>
  <si>
    <t>LFT</t>
  </si>
  <si>
    <t>100% do CDI</t>
  </si>
  <si>
    <t>3 - Valores a Pagar ( - )</t>
  </si>
  <si>
    <t>4 - Valores a Receber ( + )</t>
  </si>
  <si>
    <t>Partic. do RIOPREV.</t>
  </si>
  <si>
    <t>no Patr. dos Fundos</t>
  </si>
  <si>
    <t>(%)</t>
  </si>
  <si>
    <t>Renda Fixa</t>
  </si>
  <si>
    <t>TPF ou FI/FIC100% TPF ou Op. Compromissada com TPF</t>
  </si>
  <si>
    <t>FI/FIC Referenciado</t>
  </si>
  <si>
    <t>Imóveis</t>
  </si>
  <si>
    <t>Posição Consolidada - Resolução 3.506/07</t>
  </si>
  <si>
    <t xml:space="preserve">Total </t>
  </si>
  <si>
    <t>Valores (R$)</t>
  </si>
  <si>
    <t>Tipo de Ativo</t>
  </si>
  <si>
    <t>(FEVEREIRO DE  2009)</t>
  </si>
  <si>
    <t>Segmento</t>
  </si>
  <si>
    <t>2-  Operação Compromissada - Lastro: LFT</t>
  </si>
  <si>
    <t>da Instituição</t>
  </si>
  <si>
    <t xml:space="preserve">CNPJ </t>
  </si>
  <si>
    <t xml:space="preserve"> Instituição</t>
  </si>
  <si>
    <t>CAIXA</t>
  </si>
  <si>
    <t>P. Unitário (*)</t>
  </si>
  <si>
    <t xml:space="preserve">(*) - Posição em 27-02-2009 </t>
  </si>
  <si>
    <t>Sem Limite</t>
  </si>
  <si>
    <t>Fonte: RIOPREVIDENCIA, B.Brasil, CEF, B.Itaú,UBS Pactual.</t>
  </si>
  <si>
    <t>Glossário:</t>
  </si>
  <si>
    <t>TPF - Título Público Federal</t>
  </si>
  <si>
    <t>FI/FIC - Fundos de Investimento</t>
  </si>
  <si>
    <t>Imóveis ou FII</t>
  </si>
  <si>
    <t>FII - Fundo de Investimento Imobiliário</t>
  </si>
  <si>
    <t>PAI - Plano Anual de Investimentos (Limites inferior e superior definidos no PAI)</t>
  </si>
  <si>
    <t>2- Títulos Privados (*)</t>
  </si>
  <si>
    <t>1.2 - Pós-fixados (LFT - Selic,LTN com DI-1 Selic,Op.Comp.)</t>
  </si>
  <si>
    <t xml:space="preserve">% do Indexador </t>
  </si>
  <si>
    <t>Vencimento da Operação</t>
  </si>
  <si>
    <t>Data da Contratação</t>
  </si>
  <si>
    <t>Valor (*) Financeiro (R$)</t>
  </si>
  <si>
    <t>00360305000104</t>
  </si>
  <si>
    <t>UBS PACTUAL MASTER CASH FI REF (*)</t>
  </si>
  <si>
    <t>RELATÓRIO MENSAL DE INVESTIMENTOS</t>
  </si>
  <si>
    <t>Vencimento do Lastro</t>
  </si>
  <si>
    <t>Operação  Compromissada</t>
  </si>
  <si>
    <t>Até  80%</t>
  </si>
  <si>
    <r>
      <t>1.5 - Operação Compromissada</t>
    </r>
    <r>
      <rPr>
        <sz val="8"/>
        <rFont val="Arial"/>
        <family val="2"/>
      </rPr>
      <t xml:space="preserve"> (indexado pelo CDI com lastro em LFT)</t>
    </r>
  </si>
  <si>
    <t>Limites PAI (% total)</t>
  </si>
  <si>
    <t>60% - 100%</t>
  </si>
  <si>
    <t>0% - 30%</t>
  </si>
  <si>
    <t>0% - 10%</t>
  </si>
  <si>
    <t>CONSOLIDAÇÃO DA CARTEIRA DO RIOPREVIDÊNCIA</t>
  </si>
  <si>
    <t>Limite da  Res.   nº.  3.506/07</t>
  </si>
  <si>
    <t>4- Imóveis</t>
  </si>
  <si>
    <t>Renda Fixa (*)</t>
  </si>
  <si>
    <t xml:space="preserve"> </t>
  </si>
  <si>
    <t>F - Fundos de Investimento</t>
  </si>
  <si>
    <t>(*) Valor em Cotas do Fundo Caixa FI Brasil RF DI LP que estão alocados em títulos privados de baixo risco de crédito.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</si>
</sst>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#,##0.000_);\(#,##0.000\)"/>
    <numFmt numFmtId="204" formatCode="[$-416]d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9"/>
      <name val="Arial"/>
      <family val="0"/>
    </font>
    <font>
      <b/>
      <u val="singleAccounting"/>
      <sz val="10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5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5" fillId="0" borderId="1" xfId="19" applyNumberFormat="1" applyFont="1" applyBorder="1" applyAlignment="1">
      <alignment/>
    </xf>
    <xf numFmtId="4" fontId="0" fillId="0" borderId="1" xfId="19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19" applyNumberFormat="1" applyFont="1" applyBorder="1" applyAlignment="1">
      <alignment/>
    </xf>
    <xf numFmtId="10" fontId="6" fillId="0" borderId="1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0" fontId="3" fillId="0" borderId="0" xfId="19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4" fontId="3" fillId="0" borderId="0" xfId="19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0" fontId="5" fillId="2" borderId="7" xfId="19" applyNumberFormat="1" applyFont="1" applyFill="1" applyBorder="1" applyAlignment="1">
      <alignment/>
    </xf>
    <xf numFmtId="43" fontId="3" fillId="2" borderId="8" xfId="20" applyFont="1" applyFill="1" applyBorder="1" applyAlignment="1">
      <alignment/>
    </xf>
    <xf numFmtId="10" fontId="3" fillId="2" borderId="9" xfId="19" applyNumberFormat="1" applyFont="1" applyFill="1" applyBorder="1" applyAlignment="1">
      <alignment horizontal="center"/>
    </xf>
    <xf numFmtId="10" fontId="3" fillId="2" borderId="10" xfId="1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9" fillId="0" borderId="0" xfId="0" applyNumberFormat="1" applyFont="1" applyAlignment="1">
      <alignment/>
    </xf>
    <xf numFmtId="2" fontId="3" fillId="2" borderId="11" xfId="0" applyNumberFormat="1" applyFont="1" applyFill="1" applyBorder="1" applyAlignment="1" applyProtection="1">
      <alignment horizontal="center"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2" fontId="3" fillId="2" borderId="13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2" fontId="3" fillId="2" borderId="15" xfId="0" applyNumberFormat="1" applyFont="1" applyFill="1" applyBorder="1" applyAlignment="1" applyProtection="1">
      <alignment horizontal="center"/>
      <protection/>
    </xf>
    <xf numFmtId="2" fontId="3" fillId="2" borderId="16" xfId="0" applyNumberFormat="1" applyFont="1" applyFill="1" applyBorder="1" applyAlignment="1" applyProtection="1">
      <alignment horizontal="center"/>
      <protection/>
    </xf>
    <xf numFmtId="2" fontId="3" fillId="2" borderId="5" xfId="0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2" fontId="4" fillId="2" borderId="20" xfId="20" applyNumberFormat="1" applyFont="1" applyFill="1" applyBorder="1" applyAlignment="1">
      <alignment horizontal="center"/>
    </xf>
    <xf numFmtId="10" fontId="4" fillId="2" borderId="19" xfId="19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9" xfId="2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0" xfId="19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23" xfId="20" applyNumberFormat="1" applyFont="1" applyFill="1" applyBorder="1" applyAlignment="1">
      <alignment horizontal="center"/>
    </xf>
    <xf numFmtId="43" fontId="0" fillId="0" borderId="2" xfId="20" applyBorder="1" applyAlignment="1">
      <alignment/>
    </xf>
    <xf numFmtId="43" fontId="0" fillId="0" borderId="2" xfId="20" applyBorder="1" applyAlignment="1">
      <alignment/>
    </xf>
    <xf numFmtId="188" fontId="0" fillId="0" borderId="2" xfId="20" applyNumberFormat="1" applyBorder="1" applyAlignment="1">
      <alignment horizontal="center"/>
    </xf>
    <xf numFmtId="43" fontId="0" fillId="0" borderId="2" xfId="20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2" borderId="24" xfId="19" applyNumberFormat="1" applyFont="1" applyFill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4" fontId="0" fillId="2" borderId="25" xfId="0" applyNumberForma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43" fontId="0" fillId="0" borderId="2" xfId="20" applyFont="1" applyFill="1" applyBorder="1" applyAlignment="1" applyProtection="1">
      <alignment/>
      <protection locked="0"/>
    </xf>
    <xf numFmtId="14" fontId="0" fillId="0" borderId="2" xfId="20" applyNumberFormat="1" applyBorder="1" applyAlignment="1">
      <alignment/>
    </xf>
    <xf numFmtId="190" fontId="0" fillId="0" borderId="2" xfId="20" applyNumberFormat="1" applyFont="1" applyFill="1" applyBorder="1" applyAlignment="1" applyProtection="1">
      <alignment horizontal="center"/>
      <protection locked="0"/>
    </xf>
    <xf numFmtId="43" fontId="0" fillId="0" borderId="2" xfId="20" applyFont="1" applyFill="1" applyBorder="1" applyAlignment="1" applyProtection="1">
      <alignment horizontal="center"/>
      <protection locked="0"/>
    </xf>
    <xf numFmtId="9" fontId="0" fillId="0" borderId="0" xfId="19" applyFont="1" applyAlignment="1">
      <alignment/>
    </xf>
    <xf numFmtId="0" fontId="0" fillId="2" borderId="2" xfId="0" applyFill="1" applyBorder="1" applyAlignment="1">
      <alignment/>
    </xf>
    <xf numFmtId="14" fontId="0" fillId="2" borderId="2" xfId="20" applyNumberFormat="1" applyFill="1" applyBorder="1" applyAlignment="1">
      <alignment/>
    </xf>
    <xf numFmtId="188" fontId="0" fillId="2" borderId="2" xfId="20" applyNumberFormat="1" applyFill="1" applyBorder="1" applyAlignment="1">
      <alignment horizontal="center"/>
    </xf>
    <xf numFmtId="43" fontId="0" fillId="2" borderId="2" xfId="20" applyFill="1" applyBorder="1" applyAlignment="1">
      <alignment horizontal="center"/>
    </xf>
    <xf numFmtId="43" fontId="0" fillId="2" borderId="2" xfId="20" applyFill="1" applyBorder="1" applyAlignment="1">
      <alignment/>
    </xf>
    <xf numFmtId="43" fontId="0" fillId="2" borderId="2" xfId="20" applyFill="1" applyBorder="1" applyAlignment="1">
      <alignment/>
    </xf>
    <xf numFmtId="43" fontId="0" fillId="2" borderId="2" xfId="20" applyFont="1" applyFill="1" applyBorder="1" applyAlignment="1" applyProtection="1">
      <alignment horizontal="center"/>
      <protection locked="0"/>
    </xf>
    <xf numFmtId="190" fontId="3" fillId="2" borderId="2" xfId="20" applyNumberFormat="1" applyFont="1" applyFill="1" applyBorder="1" applyAlignment="1" applyProtection="1">
      <alignment horizontal="center"/>
      <protection locked="0"/>
    </xf>
    <xf numFmtId="43" fontId="3" fillId="2" borderId="2" xfId="20" applyFont="1" applyFill="1" applyBorder="1" applyAlignment="1" applyProtection="1">
      <alignment/>
      <protection locked="0"/>
    </xf>
    <xf numFmtId="10" fontId="0" fillId="2" borderId="27" xfId="19" applyNumberFormat="1" applyFill="1" applyBorder="1" applyAlignment="1">
      <alignment/>
    </xf>
    <xf numFmtId="4" fontId="0" fillId="0" borderId="1" xfId="19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9" fontId="5" fillId="0" borderId="1" xfId="0" applyNumberFormat="1" applyFont="1" applyBorder="1" applyAlignment="1">
      <alignment/>
    </xf>
    <xf numFmtId="9" fontId="0" fillId="0" borderId="0" xfId="19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" fontId="12" fillId="0" borderId="5" xfId="19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 applyProtection="1">
      <alignment horizontal="center"/>
      <protection locked="0"/>
    </xf>
    <xf numFmtId="37" fontId="12" fillId="0" borderId="5" xfId="0" applyNumberFormat="1" applyFont="1" applyFill="1" applyBorder="1" applyAlignment="1" applyProtection="1">
      <alignment horizontal="center"/>
      <protection locked="0"/>
    </xf>
    <xf numFmtId="168" fontId="12" fillId="0" borderId="5" xfId="20" applyNumberFormat="1" applyFont="1" applyFill="1" applyBorder="1" applyAlignment="1" applyProtection="1">
      <alignment horizontal="center"/>
      <protection locked="0"/>
    </xf>
    <xf numFmtId="4" fontId="12" fillId="0" borderId="5" xfId="20" applyNumberFormat="1" applyFont="1" applyFill="1" applyBorder="1" applyAlignment="1" applyProtection="1">
      <alignment horizontal="center"/>
      <protection locked="0"/>
    </xf>
    <xf numFmtId="10" fontId="3" fillId="0" borderId="1" xfId="19" applyNumberFormat="1" applyFont="1" applyBorder="1" applyAlignment="1">
      <alignment/>
    </xf>
    <xf numFmtId="0" fontId="13" fillId="2" borderId="28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center"/>
      <protection/>
    </xf>
    <xf numFmtId="49" fontId="13" fillId="2" borderId="29" xfId="0" applyNumberFormat="1" applyFont="1" applyFill="1" applyBorder="1" applyAlignment="1" applyProtection="1">
      <alignment horizontal="center"/>
      <protection/>
    </xf>
    <xf numFmtId="43" fontId="14" fillId="2" borderId="29" xfId="20" applyFont="1" applyFill="1" applyBorder="1" applyAlignment="1" applyProtection="1">
      <alignment/>
      <protection/>
    </xf>
    <xf numFmtId="0" fontId="9" fillId="2" borderId="30" xfId="0" applyFont="1" applyFill="1" applyBorder="1" applyAlignment="1">
      <alignment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164" fontId="15" fillId="0" borderId="5" xfId="0" applyNumberFormat="1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6" xfId="19" applyNumberFormat="1" applyFont="1" applyFill="1" applyBorder="1" applyAlignment="1" applyProtection="1">
      <alignment horizontal="center"/>
      <protection locked="0"/>
    </xf>
    <xf numFmtId="10" fontId="15" fillId="0" borderId="16" xfId="19" applyNumberFormat="1" applyFont="1" applyFill="1" applyBorder="1" applyAlignment="1" applyProtection="1">
      <alignment horizontal="left"/>
      <protection locked="0"/>
    </xf>
    <xf numFmtId="43" fontId="15" fillId="0" borderId="32" xfId="20" applyFont="1" applyFill="1" applyBorder="1" applyAlignment="1" applyProtection="1">
      <alignment horizontal="right"/>
      <protection locked="0"/>
    </xf>
    <xf numFmtId="177" fontId="15" fillId="0" borderId="5" xfId="20" applyNumberFormat="1" applyFont="1" applyFill="1" applyBorder="1" applyAlignment="1" applyProtection="1">
      <alignment horizontal="right"/>
      <protection locked="0"/>
    </xf>
    <xf numFmtId="4" fontId="15" fillId="0" borderId="5" xfId="20" applyNumberFormat="1" applyFont="1" applyFill="1" applyBorder="1" applyAlignment="1" applyProtection="1">
      <alignment/>
      <protection locked="0"/>
    </xf>
    <xf numFmtId="10" fontId="15" fillId="0" borderId="5" xfId="0" applyNumberFormat="1" applyFont="1" applyFill="1" applyBorder="1" applyAlignment="1" applyProtection="1">
      <alignment horizontal="center"/>
      <protection locked="0"/>
    </xf>
    <xf numFmtId="39" fontId="15" fillId="0" borderId="17" xfId="20" applyNumberFormat="1" applyFont="1" applyFill="1" applyBorder="1" applyAlignment="1" applyProtection="1">
      <alignment horizontal="right"/>
      <protection locked="0"/>
    </xf>
    <xf numFmtId="10" fontId="15" fillId="0" borderId="33" xfId="0" applyNumberFormat="1" applyFont="1" applyFill="1" applyBorder="1" applyAlignment="1" applyProtection="1">
      <alignment horizontal="center"/>
      <protection locked="0"/>
    </xf>
    <xf numFmtId="10" fontId="15" fillId="0" borderId="2" xfId="0" applyNumberFormat="1" applyFont="1" applyFill="1" applyBorder="1" applyAlignment="1" applyProtection="1">
      <alignment horizontal="center"/>
      <protection locked="0"/>
    </xf>
    <xf numFmtId="10" fontId="15" fillId="0" borderId="34" xfId="0" applyNumberFormat="1" applyFont="1" applyFill="1" applyBorder="1" applyAlignment="1" applyProtection="1">
      <alignment horizontal="center"/>
      <protection locked="0"/>
    </xf>
    <xf numFmtId="4" fontId="15" fillId="0" borderId="35" xfId="19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168" fontId="15" fillId="0" borderId="36" xfId="0" applyNumberFormat="1" applyFont="1" applyBorder="1" applyAlignment="1">
      <alignment horizontal="center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49" fontId="15" fillId="0" borderId="34" xfId="0" applyNumberFormat="1" applyFont="1" applyFill="1" applyBorder="1" applyAlignment="1" applyProtection="1">
      <alignment horizontal="center"/>
      <protection locked="0"/>
    </xf>
    <xf numFmtId="49" fontId="15" fillId="0" borderId="2" xfId="19" applyNumberFormat="1" applyFont="1" applyFill="1" applyBorder="1" applyAlignment="1" applyProtection="1">
      <alignment horizontal="center"/>
      <protection locked="0"/>
    </xf>
    <xf numFmtId="10" fontId="15" fillId="0" borderId="34" xfId="19" applyNumberFormat="1" applyFont="1" applyFill="1" applyBorder="1" applyAlignment="1" applyProtection="1">
      <alignment horizontal="left"/>
      <protection locked="0"/>
    </xf>
    <xf numFmtId="43" fontId="15" fillId="0" borderId="35" xfId="20" applyFont="1" applyFill="1" applyBorder="1" applyAlignment="1" applyProtection="1">
      <alignment horizontal="right"/>
      <protection locked="0"/>
    </xf>
    <xf numFmtId="177" fontId="15" fillId="0" borderId="2" xfId="20" applyNumberFormat="1" applyFont="1" applyFill="1" applyBorder="1" applyAlignment="1" applyProtection="1">
      <alignment horizontal="right"/>
      <protection locked="0"/>
    </xf>
    <xf numFmtId="4" fontId="15" fillId="0" borderId="2" xfId="20" applyNumberFormat="1" applyFont="1" applyFill="1" applyBorder="1" applyAlignment="1" applyProtection="1">
      <alignment/>
      <protection locked="0"/>
    </xf>
    <xf numFmtId="39" fontId="15" fillId="0" borderId="37" xfId="20" applyNumberFormat="1" applyFont="1" applyFill="1" applyBorder="1" applyAlignment="1" applyProtection="1">
      <alignment horizontal="right"/>
      <protection locked="0"/>
    </xf>
    <xf numFmtId="2" fontId="15" fillId="0" borderId="36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68" fontId="15" fillId="0" borderId="38" xfId="0" applyNumberFormat="1" applyFont="1" applyBorder="1" applyAlignment="1">
      <alignment horizontal="center"/>
    </xf>
    <xf numFmtId="164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19" applyNumberFormat="1" applyFont="1" applyFill="1" applyBorder="1" applyAlignment="1" applyProtection="1">
      <alignment horizontal="center"/>
      <protection locked="0"/>
    </xf>
    <xf numFmtId="10" fontId="15" fillId="0" borderId="12" xfId="19" applyNumberFormat="1" applyFont="1" applyFill="1" applyBorder="1" applyAlignment="1" applyProtection="1">
      <alignment horizontal="left"/>
      <protection locked="0"/>
    </xf>
    <xf numFmtId="43" fontId="15" fillId="0" borderId="39" xfId="20" applyFont="1" applyFill="1" applyBorder="1" applyAlignment="1" applyProtection="1">
      <alignment horizontal="right"/>
      <protection locked="0"/>
    </xf>
    <xf numFmtId="177" fontId="15" fillId="0" borderId="13" xfId="20" applyNumberFormat="1" applyFont="1" applyFill="1" applyBorder="1" applyAlignment="1" applyProtection="1">
      <alignment horizontal="right"/>
      <protection locked="0"/>
    </xf>
    <xf numFmtId="4" fontId="15" fillId="0" borderId="2" xfId="0" applyNumberFormat="1" applyFont="1" applyBorder="1" applyAlignment="1">
      <alignment/>
    </xf>
    <xf numFmtId="10" fontId="15" fillId="0" borderId="13" xfId="0" applyNumberFormat="1" applyFont="1" applyFill="1" applyBorder="1" applyAlignment="1" applyProtection="1">
      <alignment horizontal="center"/>
      <protection locked="0"/>
    </xf>
    <xf numFmtId="39" fontId="15" fillId="0" borderId="14" xfId="20" applyNumberFormat="1" applyFont="1" applyFill="1" applyBorder="1" applyAlignment="1" applyProtection="1">
      <alignment horizontal="right"/>
      <protection locked="0"/>
    </xf>
    <xf numFmtId="10" fontId="15" fillId="0" borderId="40" xfId="0" applyNumberFormat="1" applyFont="1" applyFill="1" applyBorder="1" applyAlignment="1" applyProtection="1">
      <alignment horizontal="center"/>
      <protection locked="0"/>
    </xf>
    <xf numFmtId="10" fontId="15" fillId="0" borderId="12" xfId="0" applyNumberFormat="1" applyFont="1" applyFill="1" applyBorder="1" applyAlignment="1" applyProtection="1">
      <alignment horizontal="center"/>
      <protection locked="0"/>
    </xf>
    <xf numFmtId="4" fontId="15" fillId="0" borderId="39" xfId="19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164" fontId="15" fillId="0" borderId="41" xfId="0" applyNumberFormat="1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 horizontal="center"/>
      <protection locked="0"/>
    </xf>
    <xf numFmtId="49" fontId="15" fillId="0" borderId="41" xfId="19" applyNumberFormat="1" applyFont="1" applyFill="1" applyBorder="1" applyAlignment="1" applyProtection="1">
      <alignment horizontal="center"/>
      <protection locked="0"/>
    </xf>
    <xf numFmtId="10" fontId="15" fillId="0" borderId="42" xfId="19" applyNumberFormat="1" applyFont="1" applyFill="1" applyBorder="1" applyAlignment="1" applyProtection="1">
      <alignment horizontal="left"/>
      <protection locked="0"/>
    </xf>
    <xf numFmtId="43" fontId="15" fillId="0" borderId="43" xfId="20" applyFont="1" applyFill="1" applyBorder="1" applyAlignment="1" applyProtection="1">
      <alignment horizontal="right"/>
      <protection locked="0"/>
    </xf>
    <xf numFmtId="177" fontId="15" fillId="0" borderId="41" xfId="2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Border="1" applyAlignment="1">
      <alignment/>
    </xf>
    <xf numFmtId="4" fontId="15" fillId="0" borderId="38" xfId="0" applyNumberFormat="1" applyFont="1" applyBorder="1" applyAlignment="1">
      <alignment horizontal="center"/>
    </xf>
    <xf numFmtId="198" fontId="15" fillId="0" borderId="3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0" borderId="45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45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2" borderId="18" xfId="0" applyFont="1" applyFill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4" fontId="11" fillId="2" borderId="23" xfId="20" applyNumberFormat="1" applyFont="1" applyFill="1" applyBorder="1" applyAlignment="1" applyProtection="1">
      <alignment horizontal="right" vertical="center"/>
      <protection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2" borderId="21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43" fontId="11" fillId="2" borderId="22" xfId="20" applyFont="1" applyFill="1" applyBorder="1" applyAlignment="1" applyProtection="1">
      <alignment horizontal="right" vertical="center"/>
      <protection/>
    </xf>
    <xf numFmtId="0" fontId="12" fillId="3" borderId="21" xfId="0" applyFont="1" applyFill="1" applyBorder="1" applyAlignment="1" applyProtection="1">
      <alignment horizontal="left" vertical="center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43" fontId="12" fillId="3" borderId="22" xfId="20" applyFont="1" applyFill="1" applyBorder="1" applyAlignment="1" applyProtection="1">
      <alignment horizontal="right" vertical="center" wrapText="1"/>
      <protection/>
    </xf>
    <xf numFmtId="43" fontId="12" fillId="0" borderId="22" xfId="20" applyFont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3" fontId="12" fillId="0" borderId="22" xfId="20" applyFont="1" applyFill="1" applyBorder="1" applyAlignment="1" applyProtection="1">
      <alignment horizontal="right" vertical="center" wrapText="1"/>
      <protection locked="0"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43" fontId="12" fillId="3" borderId="22" xfId="2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 locked="0"/>
    </xf>
    <xf numFmtId="43" fontId="12" fillId="0" borderId="22" xfId="20" applyFont="1" applyBorder="1" applyAlignment="1" applyProtection="1">
      <alignment horizontal="right"/>
      <protection locked="0"/>
    </xf>
    <xf numFmtId="43" fontId="11" fillId="2" borderId="22" xfId="20" applyFont="1" applyFill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43" fontId="12" fillId="0" borderId="22" xfId="2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left"/>
      <protection/>
    </xf>
    <xf numFmtId="43" fontId="12" fillId="0" borderId="52" xfId="20" applyFont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Alignment="1" applyProtection="1">
      <alignment horizontal="left"/>
      <protection locked="0"/>
    </xf>
    <xf numFmtId="164" fontId="7" fillId="0" borderId="39" xfId="0" applyNumberFormat="1" applyFont="1" applyFill="1" applyBorder="1" applyAlignment="1" applyProtection="1">
      <alignment horizontal="left"/>
      <protection locked="0"/>
    </xf>
    <xf numFmtId="164" fontId="7" fillId="0" borderId="4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15" fontId="12" fillId="0" borderId="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6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right" vertical="center" wrapText="1"/>
    </xf>
    <xf numFmtId="174" fontId="5" fillId="0" borderId="31" xfId="19" applyNumberFormat="1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56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 wrapText="1"/>
    </xf>
    <xf numFmtId="174" fontId="3" fillId="0" borderId="31" xfId="19" applyNumberFormat="1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56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56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4" fontId="3" fillId="2" borderId="57" xfId="0" applyNumberFormat="1" applyFont="1" applyFill="1" applyBorder="1" applyAlignment="1">
      <alignment horizontal="right" vertical="center" wrapText="1"/>
    </xf>
    <xf numFmtId="174" fontId="3" fillId="2" borderId="58" xfId="0" applyNumberFormat="1" applyFont="1" applyFill="1" applyBorder="1" applyAlignment="1">
      <alignment vertical="center" wrapText="1"/>
    </xf>
    <xf numFmtId="0" fontId="0" fillId="2" borderId="59" xfId="0" applyFont="1" applyFill="1" applyBorder="1" applyAlignment="1">
      <alignment vertical="center"/>
    </xf>
    <xf numFmtId="43" fontId="15" fillId="0" borderId="0" xfId="0" applyNumberFormat="1" applyFont="1" applyAlignment="1">
      <alignment vertical="center" wrapText="1"/>
    </xf>
    <xf numFmtId="0" fontId="3" fillId="2" borderId="1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43" fontId="7" fillId="0" borderId="0" xfId="20" applyFont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96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96" fontId="7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/>
    </xf>
    <xf numFmtId="43" fontId="12" fillId="3" borderId="22" xfId="2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/>
    </xf>
    <xf numFmtId="4" fontId="3" fillId="2" borderId="34" xfId="0" applyNumberFormat="1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 applyProtection="1">
      <alignment horizontal="center" vertical="center" wrapText="1"/>
      <protection/>
    </xf>
    <xf numFmtId="2" fontId="3" fillId="2" borderId="32" xfId="0" applyNumberFormat="1" applyFont="1" applyFill="1" applyBorder="1" applyAlignment="1" applyProtection="1">
      <alignment horizontal="center" vertical="center" wrapText="1"/>
      <protection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4" fontId="9" fillId="2" borderId="28" xfId="17" applyFont="1" applyFill="1" applyBorder="1" applyAlignment="1" applyProtection="1">
      <alignment horizontal="center"/>
      <protection/>
    </xf>
    <xf numFmtId="44" fontId="9" fillId="2" borderId="29" xfId="17" applyFont="1" applyFill="1" applyBorder="1" applyAlignment="1" applyProtection="1">
      <alignment horizontal="center"/>
      <protection/>
    </xf>
    <xf numFmtId="44" fontId="9" fillId="2" borderId="61" xfId="17" applyFont="1" applyFill="1" applyBorder="1" applyAlignment="1" applyProtection="1">
      <alignment horizontal="center"/>
      <protection/>
    </xf>
    <xf numFmtId="2" fontId="3" fillId="2" borderId="39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left"/>
    </xf>
    <xf numFmtId="2" fontId="9" fillId="2" borderId="29" xfId="0" applyNumberFormat="1" applyFont="1" applyFill="1" applyBorder="1" applyAlignment="1">
      <alignment horizontal="left"/>
    </xf>
    <xf numFmtId="2" fontId="9" fillId="2" borderId="61" xfId="0" applyNumberFormat="1" applyFont="1" applyFill="1" applyBorder="1" applyAlignment="1">
      <alignment horizontal="left"/>
    </xf>
    <xf numFmtId="49" fontId="11" fillId="2" borderId="62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 applyProtection="1">
      <alignment horizontal="center" wrapText="1"/>
      <protection/>
    </xf>
    <xf numFmtId="14" fontId="11" fillId="2" borderId="7" xfId="0" applyNumberFormat="1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 applyProtection="1">
      <alignment horizontal="center"/>
      <protection/>
    </xf>
    <xf numFmtId="2" fontId="11" fillId="2" borderId="7" xfId="0" applyNumberFormat="1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 wrapText="1"/>
      <protection/>
    </xf>
    <xf numFmtId="0" fontId="11" fillId="2" borderId="7" xfId="0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4</xdr:col>
      <xdr:colOff>409575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5"/>
    </row>
    <row r="10" s="223" customFormat="1" ht="27.75">
      <c r="A10" s="224"/>
    </row>
    <row r="11" ht="27.75">
      <c r="A11" s="222" t="s">
        <v>205</v>
      </c>
    </row>
    <row r="12" ht="12.75">
      <c r="E12" s="24" t="s">
        <v>163</v>
      </c>
    </row>
    <row r="14" ht="15.75">
      <c r="A14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5.75" customHeight="1">
      <c r="A1" s="35" t="s">
        <v>214</v>
      </c>
    </row>
    <row r="2" ht="7.5" customHeight="1">
      <c r="A2" s="35"/>
    </row>
    <row r="3" spans="1:4" s="17" customFormat="1" ht="12.75" thickBot="1">
      <c r="A3" s="258" t="str">
        <f>Capa!E12</f>
        <v>(FEVEREIRO DE 2009)</v>
      </c>
      <c r="B3" s="258"/>
      <c r="C3" s="259"/>
      <c r="D3" s="259"/>
    </row>
    <row r="4" spans="1:4" ht="15" customHeight="1">
      <c r="A4" s="186" t="s">
        <v>47</v>
      </c>
      <c r="B4" s="187"/>
      <c r="C4" s="188">
        <f>SUM((C6,C17,C27))</f>
        <v>6254707365.48</v>
      </c>
      <c r="D4" s="2"/>
    </row>
    <row r="5" spans="1:4" ht="15" customHeight="1">
      <c r="A5" s="189"/>
      <c r="B5" s="194"/>
      <c r="C5" s="266"/>
      <c r="D5" s="2"/>
    </row>
    <row r="6" spans="1:4" ht="15">
      <c r="A6" s="190" t="s">
        <v>48</v>
      </c>
      <c r="B6" s="191"/>
      <c r="C6" s="192">
        <f>+C7</f>
        <v>4560168006.87</v>
      </c>
      <c r="D6" s="2"/>
    </row>
    <row r="7" spans="1:4" ht="14.25" customHeight="1">
      <c r="A7" s="193"/>
      <c r="B7" s="194" t="s">
        <v>52</v>
      </c>
      <c r="C7" s="195">
        <f>+'Consolidado por tipo de risco'!B12</f>
        <v>4560168006.87</v>
      </c>
      <c r="D7" s="96"/>
    </row>
    <row r="8" spans="1:4" ht="14.25" customHeight="1">
      <c r="A8" s="193"/>
      <c r="B8" s="194" t="s">
        <v>182</v>
      </c>
      <c r="C8" s="195">
        <f>+'Consolidado por tipo de risco'!B13</f>
        <v>0</v>
      </c>
      <c r="D8" s="96"/>
    </row>
    <row r="9" spans="1:4" ht="14.25" customHeight="1">
      <c r="A9" s="193"/>
      <c r="B9" s="194" t="s">
        <v>167</v>
      </c>
      <c r="C9" s="196">
        <v>0</v>
      </c>
      <c r="D9" s="1"/>
    </row>
    <row r="10" spans="1:4" ht="12" customHeight="1">
      <c r="A10" s="193"/>
      <c r="B10" s="194" t="s">
        <v>168</v>
      </c>
      <c r="C10" s="196">
        <v>0</v>
      </c>
      <c r="D10" s="2"/>
    </row>
    <row r="11" spans="1:4" ht="7.5" customHeight="1">
      <c r="A11" s="197"/>
      <c r="B11" s="198"/>
      <c r="C11" s="199"/>
      <c r="D11" s="1"/>
    </row>
    <row r="12" spans="1:4" ht="15">
      <c r="A12" s="190" t="s">
        <v>49</v>
      </c>
      <c r="B12" s="191"/>
      <c r="C12" s="192">
        <f>SUM(C13:C15)</f>
        <v>0</v>
      </c>
      <c r="D12" s="2"/>
    </row>
    <row r="13" spans="1:4" ht="11.25" customHeight="1">
      <c r="A13" s="200"/>
      <c r="B13" s="194" t="s">
        <v>52</v>
      </c>
      <c r="C13" s="196">
        <v>0</v>
      </c>
      <c r="D13" s="2"/>
    </row>
    <row r="14" spans="1:4" ht="12.75" customHeight="1">
      <c r="A14" s="200"/>
      <c r="B14" s="194" t="s">
        <v>53</v>
      </c>
      <c r="C14" s="196">
        <v>0</v>
      </c>
      <c r="D14" s="2"/>
    </row>
    <row r="15" spans="1:4" ht="12.75" customHeight="1">
      <c r="A15" s="200"/>
      <c r="B15" s="194" t="s">
        <v>54</v>
      </c>
      <c r="C15" s="196">
        <v>0</v>
      </c>
      <c r="D15" s="2"/>
    </row>
    <row r="16" spans="1:4" ht="7.5" customHeight="1">
      <c r="A16" s="201"/>
      <c r="B16" s="202"/>
      <c r="C16" s="203"/>
      <c r="D16" s="1"/>
    </row>
    <row r="17" spans="1:4" ht="15">
      <c r="A17" s="190" t="s">
        <v>50</v>
      </c>
      <c r="B17" s="204"/>
      <c r="C17" s="192">
        <f>SUM(C18:C20)</f>
        <v>330569119.55</v>
      </c>
      <c r="D17" s="2"/>
    </row>
    <row r="18" spans="1:4" ht="13.5" customHeight="1">
      <c r="A18" s="200"/>
      <c r="B18" s="194" t="s">
        <v>52</v>
      </c>
      <c r="C18" s="195">
        <f>+'Consolidado por tipo de risco'!B19</f>
        <v>330569119.55</v>
      </c>
      <c r="D18" s="1"/>
    </row>
    <row r="19" spans="1:4" ht="15">
      <c r="A19" s="200"/>
      <c r="B19" s="194" t="s">
        <v>53</v>
      </c>
      <c r="C19" s="196">
        <v>0</v>
      </c>
      <c r="D19" s="1"/>
    </row>
    <row r="20" spans="1:4" ht="12.75" customHeight="1">
      <c r="A20" s="200"/>
      <c r="B20" s="194" t="s">
        <v>54</v>
      </c>
      <c r="C20" s="196">
        <v>0</v>
      </c>
      <c r="D20" s="1"/>
    </row>
    <row r="21" spans="1:4" ht="7.5" customHeight="1">
      <c r="A21" s="201"/>
      <c r="B21" s="202"/>
      <c r="C21" s="203"/>
      <c r="D21" s="1"/>
    </row>
    <row r="22" spans="1:4" ht="15">
      <c r="A22" s="190" t="s">
        <v>51</v>
      </c>
      <c r="B22" s="204"/>
      <c r="C22" s="192">
        <f>SUM(C23:C25)</f>
        <v>0</v>
      </c>
      <c r="D22" s="1"/>
    </row>
    <row r="23" spans="1:4" ht="13.5" customHeight="1">
      <c r="A23" s="200"/>
      <c r="B23" s="194" t="s">
        <v>52</v>
      </c>
      <c r="C23" s="196">
        <v>0</v>
      </c>
      <c r="D23" s="1"/>
    </row>
    <row r="24" spans="1:4" ht="15" customHeight="1">
      <c r="A24" s="205"/>
      <c r="B24" s="194" t="s">
        <v>53</v>
      </c>
      <c r="C24" s="196">
        <v>0</v>
      </c>
      <c r="D24" s="1"/>
    </row>
    <row r="25" spans="1:4" ht="12.75" customHeight="1">
      <c r="A25" s="205"/>
      <c r="B25" s="194" t="s">
        <v>54</v>
      </c>
      <c r="C25" s="196">
        <v>0</v>
      </c>
      <c r="D25" s="1"/>
    </row>
    <row r="26" spans="1:4" ht="7.5" customHeight="1">
      <c r="A26" s="206"/>
      <c r="B26" s="202"/>
      <c r="C26" s="207"/>
      <c r="D26" s="1"/>
    </row>
    <row r="27" spans="1:4" ht="15">
      <c r="A27" s="190" t="s">
        <v>219</v>
      </c>
      <c r="B27" s="204"/>
      <c r="C27" s="208">
        <f>+C29</f>
        <v>1363970239.06</v>
      </c>
      <c r="D27" s="3"/>
    </row>
    <row r="28" spans="1:4" ht="14.25" customHeight="1">
      <c r="A28" s="209"/>
      <c r="B28" s="210" t="s">
        <v>66</v>
      </c>
      <c r="C28" s="196">
        <v>0</v>
      </c>
      <c r="D28" s="1"/>
    </row>
    <row r="29" spans="1:4" ht="13.5" customHeight="1">
      <c r="A29" s="209"/>
      <c r="B29" s="210" t="s">
        <v>20</v>
      </c>
      <c r="C29" s="211">
        <v>1363970239.06</v>
      </c>
      <c r="D29" s="1"/>
    </row>
    <row r="30" spans="1:4" ht="12.75" customHeight="1">
      <c r="A30" s="209"/>
      <c r="B30" s="210" t="s">
        <v>55</v>
      </c>
      <c r="C30" s="196">
        <v>0</v>
      </c>
      <c r="D30" s="1"/>
    </row>
    <row r="31" spans="1:4" ht="14.25">
      <c r="A31" s="205"/>
      <c r="B31" s="212" t="s">
        <v>67</v>
      </c>
      <c r="C31" s="196">
        <v>0</v>
      </c>
      <c r="D31" s="1"/>
    </row>
    <row r="32" spans="1:4" ht="14.25">
      <c r="A32" s="205"/>
      <c r="B32" s="212" t="s">
        <v>68</v>
      </c>
      <c r="C32" s="196">
        <v>0</v>
      </c>
      <c r="D32" s="1"/>
    </row>
    <row r="33" spans="1:4" ht="14.25">
      <c r="A33" s="205"/>
      <c r="B33" s="212" t="s">
        <v>69</v>
      </c>
      <c r="C33" s="196">
        <v>0</v>
      </c>
      <c r="D33" s="1"/>
    </row>
    <row r="34" spans="1:4" ht="15" thickBot="1">
      <c r="A34" s="213"/>
      <c r="B34" s="214" t="s">
        <v>70</v>
      </c>
      <c r="C34" s="215">
        <v>0</v>
      </c>
      <c r="D34" s="1"/>
    </row>
    <row r="35" spans="1:3" ht="12.75">
      <c r="A35" s="265"/>
      <c r="B35" s="4"/>
      <c r="C35" s="4"/>
    </row>
    <row r="36" spans="1:3" ht="12.75">
      <c r="A36" s="4"/>
      <c r="B36" s="4"/>
      <c r="C36" s="4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54.8515625" style="0" customWidth="1"/>
    <col min="2" max="2" width="16.421875" style="0" bestFit="1" customWidth="1"/>
    <col min="3" max="3" width="11.57421875" style="0" customWidth="1"/>
  </cols>
  <sheetData>
    <row r="1" ht="15.75">
      <c r="A1" s="25" t="s">
        <v>21</v>
      </c>
    </row>
    <row r="2" ht="7.5" customHeight="1">
      <c r="A2" s="25"/>
    </row>
    <row r="3" ht="12.75">
      <c r="A3" s="17" t="str">
        <f>Capa!E12</f>
        <v>(FEVEREIRO DE 2009)</v>
      </c>
    </row>
    <row r="4" spans="1:3" ht="12.75">
      <c r="A4" s="256"/>
      <c r="B4" s="271" t="s">
        <v>16</v>
      </c>
      <c r="C4" s="272"/>
    </row>
    <row r="5" spans="1:3" ht="12.75">
      <c r="A5" s="27"/>
      <c r="B5" s="257" t="s">
        <v>15</v>
      </c>
      <c r="C5" s="257" t="s">
        <v>1</v>
      </c>
    </row>
    <row r="6" spans="1:3" ht="7.5" customHeight="1">
      <c r="A6" s="28"/>
      <c r="B6" s="7"/>
      <c r="C6" s="7"/>
    </row>
    <row r="7" spans="1:4" ht="12.75">
      <c r="A7" s="29" t="s">
        <v>72</v>
      </c>
      <c r="B7" s="10">
        <f>SUM(B9,B10,B11,B12)</f>
        <v>5879094074.889999</v>
      </c>
      <c r="C7" s="106">
        <f>C9+C10+C12</f>
        <v>0.9399471040542958</v>
      </c>
      <c r="D7" s="8"/>
    </row>
    <row r="8" spans="1:4" ht="7.5" customHeight="1">
      <c r="A8" s="28"/>
      <c r="B8" s="10"/>
      <c r="C8" s="12"/>
      <c r="D8" s="8"/>
    </row>
    <row r="9" spans="1:4" ht="12.75">
      <c r="A9" s="28" t="s">
        <v>74</v>
      </c>
      <c r="B9" s="93">
        <v>0</v>
      </c>
      <c r="C9" s="11">
        <f>B9/B21</f>
        <v>0</v>
      </c>
      <c r="D9" s="8"/>
    </row>
    <row r="10" spans="1:4" ht="12.75">
      <c r="A10" s="28" t="s">
        <v>198</v>
      </c>
      <c r="B10" s="13">
        <v>1318926068.02</v>
      </c>
      <c r="C10" s="11">
        <f>B10/B21</f>
        <v>0.21086934862839626</v>
      </c>
      <c r="D10" s="8"/>
    </row>
    <row r="11" spans="1:4" ht="12.75">
      <c r="A11" s="28" t="s">
        <v>17</v>
      </c>
      <c r="B11" s="72" t="s">
        <v>84</v>
      </c>
      <c r="C11" s="73" t="s">
        <v>84</v>
      </c>
      <c r="D11" s="8"/>
    </row>
    <row r="12" spans="1:4" ht="12.75">
      <c r="A12" s="28" t="s">
        <v>18</v>
      </c>
      <c r="B12" s="13">
        <v>4560168006.87</v>
      </c>
      <c r="C12" s="11">
        <f>B12/B21</f>
        <v>0.7290777554258996</v>
      </c>
      <c r="D12" s="8"/>
    </row>
    <row r="13" spans="1:4" ht="12.75" hidden="1">
      <c r="A13" s="225" t="s">
        <v>209</v>
      </c>
      <c r="B13" s="226"/>
      <c r="C13" s="227"/>
      <c r="D13" s="8"/>
    </row>
    <row r="14" spans="1:4" ht="7.5" customHeight="1">
      <c r="A14" s="28"/>
      <c r="B14" s="13"/>
      <c r="C14" s="11"/>
      <c r="D14" s="8"/>
    </row>
    <row r="15" spans="1:4" ht="12.75">
      <c r="A15" s="29" t="s">
        <v>197</v>
      </c>
      <c r="B15" s="14">
        <v>45046414.62</v>
      </c>
      <c r="C15" s="12">
        <f>B15/B21</f>
        <v>0.007202001946344142</v>
      </c>
      <c r="D15" s="8"/>
    </row>
    <row r="16" spans="1:4" ht="7.5" customHeight="1">
      <c r="A16" s="28"/>
      <c r="B16" s="13"/>
      <c r="C16" s="11"/>
      <c r="D16" s="8"/>
    </row>
    <row r="17" spans="1:4" ht="12.75">
      <c r="A17" s="29" t="s">
        <v>73</v>
      </c>
      <c r="B17" s="95">
        <v>-2243.58</v>
      </c>
      <c r="C17" s="12">
        <f>B17/B21</f>
        <v>-3.5870263289733026E-07</v>
      </c>
      <c r="D17" s="8"/>
    </row>
    <row r="18" spans="1:4" ht="12.75">
      <c r="A18" s="29"/>
      <c r="B18" s="95"/>
      <c r="C18" s="12"/>
      <c r="D18" s="8"/>
    </row>
    <row r="19" spans="1:4" ht="12.75">
      <c r="A19" s="29" t="s">
        <v>216</v>
      </c>
      <c r="B19" s="14">
        <v>330569119.55</v>
      </c>
      <c r="C19" s="12">
        <f>B19/B21</f>
        <v>0.052851252701992944</v>
      </c>
      <c r="D19" s="8"/>
    </row>
    <row r="20" spans="1:4" ht="7.5" customHeight="1">
      <c r="A20" s="28"/>
      <c r="B20" s="15"/>
      <c r="C20" s="16"/>
      <c r="D20" s="8"/>
    </row>
    <row r="21" spans="1:4" ht="13.5" thickBot="1">
      <c r="A21" s="26" t="s">
        <v>19</v>
      </c>
      <c r="B21" s="30">
        <f>SUM(B7,B15,B17,B19)</f>
        <v>6254707365.48</v>
      </c>
      <c r="C21" s="31">
        <f>SUM(C7,C15,C17,C19)</f>
        <v>1</v>
      </c>
      <c r="D21" s="8"/>
    </row>
    <row r="22" spans="1:3" ht="12.75">
      <c r="A22" s="18" t="s">
        <v>190</v>
      </c>
      <c r="B22" s="6"/>
      <c r="C22" s="70"/>
    </row>
    <row r="23" ht="12.75">
      <c r="A23" s="94" t="s">
        <v>220</v>
      </c>
    </row>
    <row r="24" spans="1:2" ht="12.75">
      <c r="A24" s="267"/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</sheetData>
  <mergeCells count="1"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18.421875" style="230" customWidth="1"/>
    <col min="2" max="2" width="27.421875" style="230" customWidth="1"/>
    <col min="3" max="3" width="16.8515625" style="230" bestFit="1" customWidth="1"/>
    <col min="4" max="4" width="7.28125" style="230" bestFit="1" customWidth="1"/>
    <col min="5" max="5" width="16.28125" style="230" bestFit="1" customWidth="1"/>
    <col min="6" max="6" width="18.7109375" style="230" customWidth="1"/>
    <col min="7" max="16384" width="9.140625" style="230" customWidth="1"/>
  </cols>
  <sheetData>
    <row r="1" spans="1:6" ht="15.75">
      <c r="A1" s="228" t="s">
        <v>176</v>
      </c>
      <c r="B1" s="228"/>
      <c r="C1" s="228"/>
      <c r="D1" s="229"/>
      <c r="E1" s="229"/>
      <c r="F1" s="229"/>
    </row>
    <row r="2" spans="1:6" ht="7.5" customHeight="1">
      <c r="A2" s="229"/>
      <c r="B2" s="229"/>
      <c r="C2" s="229"/>
      <c r="D2" s="229"/>
      <c r="E2" s="229"/>
      <c r="F2" s="229"/>
    </row>
    <row r="3" spans="1:6" ht="13.5" thickBot="1">
      <c r="A3" s="264" t="s">
        <v>163</v>
      </c>
      <c r="B3" s="229"/>
      <c r="C3" s="229"/>
      <c r="D3" s="229"/>
      <c r="E3" s="229"/>
      <c r="F3" s="229"/>
    </row>
    <row r="4" spans="1:6" ht="33" thickBot="1" thickTop="1">
      <c r="A4" s="231" t="s">
        <v>181</v>
      </c>
      <c r="B4" s="232" t="s">
        <v>179</v>
      </c>
      <c r="C4" s="233" t="s">
        <v>178</v>
      </c>
      <c r="D4" s="234" t="s">
        <v>171</v>
      </c>
      <c r="E4" s="183" t="s">
        <v>210</v>
      </c>
      <c r="F4" s="184" t="s">
        <v>215</v>
      </c>
    </row>
    <row r="5" spans="1:6" ht="26.25" thickTop="1">
      <c r="A5" s="179" t="s">
        <v>172</v>
      </c>
      <c r="B5" s="177" t="s">
        <v>173</v>
      </c>
      <c r="C5" s="235">
        <v>5675263027.02</v>
      </c>
      <c r="D5" s="236">
        <f>C5/C11</f>
        <v>0.907358681293712</v>
      </c>
      <c r="E5" s="237" t="s">
        <v>211</v>
      </c>
      <c r="F5" s="238" t="s">
        <v>2</v>
      </c>
    </row>
    <row r="6" spans="1:6" ht="12" customHeight="1">
      <c r="A6" s="179"/>
      <c r="B6" s="177"/>
      <c r="C6" s="239"/>
      <c r="D6" s="240"/>
      <c r="E6" s="177"/>
      <c r="F6" s="241"/>
    </row>
    <row r="7" spans="1:6" ht="15">
      <c r="A7" s="180" t="s">
        <v>217</v>
      </c>
      <c r="B7" s="178" t="s">
        <v>174</v>
      </c>
      <c r="C7" s="242">
        <v>248875218.91</v>
      </c>
      <c r="D7" s="236">
        <f>C7/C11</f>
        <v>0.03979006600429511</v>
      </c>
      <c r="E7" s="243" t="s">
        <v>212</v>
      </c>
      <c r="F7" s="244" t="s">
        <v>208</v>
      </c>
    </row>
    <row r="8" spans="1:6" ht="12.75">
      <c r="A8" s="180"/>
      <c r="B8" s="178"/>
      <c r="C8" s="245"/>
      <c r="D8" s="240"/>
      <c r="E8" s="178"/>
      <c r="F8" s="246"/>
    </row>
    <row r="9" spans="1:6" ht="12.75">
      <c r="A9" s="180" t="s">
        <v>175</v>
      </c>
      <c r="B9" s="178" t="s">
        <v>194</v>
      </c>
      <c r="C9" s="247">
        <f>+'Consolidado por tipo de risco'!B19</f>
        <v>330569119.55</v>
      </c>
      <c r="D9" s="236">
        <f>C9/C11</f>
        <v>0.05285125270199294</v>
      </c>
      <c r="E9" s="248" t="s">
        <v>213</v>
      </c>
      <c r="F9" s="249" t="s">
        <v>189</v>
      </c>
    </row>
    <row r="10" spans="1:6" ht="12.75">
      <c r="A10" s="176"/>
      <c r="B10" s="178"/>
      <c r="C10" s="250"/>
      <c r="D10" s="251"/>
      <c r="E10" s="178"/>
      <c r="F10" s="246"/>
    </row>
    <row r="11" spans="1:6" ht="13.5" thickBot="1">
      <c r="A11" s="181" t="s">
        <v>177</v>
      </c>
      <c r="B11" s="182"/>
      <c r="C11" s="252">
        <f>SUM(C5+C7+C9)</f>
        <v>6254707365.4800005</v>
      </c>
      <c r="D11" s="253">
        <f>SUM(D5:D9)</f>
        <v>1</v>
      </c>
      <c r="E11" s="182"/>
      <c r="F11" s="254"/>
    </row>
    <row r="12" spans="1:6" ht="13.5" thickTop="1">
      <c r="A12" s="18" t="s">
        <v>190</v>
      </c>
      <c r="B12" s="175"/>
      <c r="C12" s="255"/>
      <c r="D12" s="175"/>
      <c r="E12" s="175"/>
      <c r="F12" s="229"/>
    </row>
    <row r="13" spans="1:6" ht="12.75">
      <c r="A13" s="220" t="s">
        <v>191</v>
      </c>
      <c r="B13" s="175"/>
      <c r="C13" s="175"/>
      <c r="D13" s="175"/>
      <c r="E13" s="175"/>
      <c r="F13" s="229"/>
    </row>
    <row r="14" spans="1:6" ht="12.75">
      <c r="A14" s="220" t="s">
        <v>192</v>
      </c>
      <c r="B14" s="175"/>
      <c r="C14" s="175"/>
      <c r="D14" s="175"/>
      <c r="E14" s="175"/>
      <c r="F14" s="229"/>
    </row>
    <row r="15" spans="1:6" ht="12.75">
      <c r="A15" s="220" t="s">
        <v>193</v>
      </c>
      <c r="B15" s="175"/>
      <c r="C15" s="175"/>
      <c r="D15" s="175"/>
      <c r="E15" s="175"/>
      <c r="F15" s="229"/>
    </row>
    <row r="16" spans="1:6" ht="12.75">
      <c r="A16" s="220" t="s">
        <v>195</v>
      </c>
      <c r="B16" s="175"/>
      <c r="C16" s="175"/>
      <c r="D16" s="175"/>
      <c r="E16" s="175" t="s">
        <v>218</v>
      </c>
      <c r="F16" s="229"/>
    </row>
    <row r="17" spans="1:6" ht="12.75">
      <c r="A17" s="220" t="s">
        <v>196</v>
      </c>
      <c r="B17" s="229"/>
      <c r="C17" s="229"/>
      <c r="D17" s="229"/>
      <c r="E17" s="229"/>
      <c r="F17" s="229"/>
    </row>
    <row r="18" spans="1:5" ht="12.75">
      <c r="A18" s="270" t="s">
        <v>220</v>
      </c>
      <c r="E18" s="268"/>
    </row>
    <row r="19" spans="3:5" ht="12.75">
      <c r="C19" s="268"/>
      <c r="E19" s="268"/>
    </row>
    <row r="20" spans="3:5" ht="12.75">
      <c r="C20" s="268"/>
      <c r="E20" s="268"/>
    </row>
    <row r="21" spans="3:5" ht="12.75">
      <c r="C21" s="268"/>
      <c r="E21" s="268"/>
    </row>
    <row r="22" spans="3:5" ht="12.75">
      <c r="C22" s="268"/>
      <c r="E22" s="268"/>
    </row>
    <row r="23" spans="3:5" ht="12.75">
      <c r="C23" s="269"/>
      <c r="E23" s="268"/>
    </row>
    <row r="24" ht="12.75">
      <c r="E24" s="268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6.00390625" style="0" customWidth="1"/>
    <col min="3" max="3" width="15.57421875" style="0" hidden="1" customWidth="1"/>
    <col min="4" max="4" width="15.140625" style="0" bestFit="1" customWidth="1"/>
    <col min="5" max="5" width="14.28125" style="0" bestFit="1" customWidth="1"/>
    <col min="6" max="6" width="39.8515625" style="0" bestFit="1" customWidth="1"/>
    <col min="7" max="7" width="16.8515625" style="0" bestFit="1" customWidth="1"/>
    <col min="8" max="8" width="13.7109375" style="0" bestFit="1" customWidth="1"/>
    <col min="9" max="9" width="17.57421875" style="0" bestFit="1" customWidth="1"/>
    <col min="10" max="10" width="18.8515625" style="0" bestFit="1" customWidth="1"/>
    <col min="11" max="11" width="17.8515625" style="0" bestFit="1" customWidth="1"/>
    <col min="12" max="12" width="6.7109375" style="0" bestFit="1" customWidth="1"/>
    <col min="13" max="14" width="8.00390625" style="0" bestFit="1" customWidth="1"/>
    <col min="15" max="15" width="13.140625" style="0" bestFit="1" customWidth="1"/>
    <col min="16" max="17" width="11.7109375" style="0" customWidth="1"/>
    <col min="18" max="18" width="12.421875" style="0" customWidth="1"/>
    <col min="19" max="19" width="10.7109375" style="0" bestFit="1" customWidth="1"/>
    <col min="20" max="20" width="14.140625" style="0" bestFit="1" customWidth="1"/>
    <col min="21" max="21" width="3.00390625" style="0" bestFit="1" customWidth="1"/>
    <col min="22" max="22" width="16.57421875" style="0" bestFit="1" customWidth="1"/>
  </cols>
  <sheetData>
    <row r="1" spans="2:4" ht="15.75">
      <c r="B1" s="25" t="s">
        <v>161</v>
      </c>
      <c r="C1" s="185"/>
      <c r="D1" s="185"/>
    </row>
    <row r="2" spans="2:4" ht="7.5" customHeight="1">
      <c r="B2" s="25"/>
      <c r="C2" s="185"/>
      <c r="D2" s="185"/>
    </row>
    <row r="3" s="174" customFormat="1" ht="12.75" thickBot="1">
      <c r="B3" s="260" t="str">
        <f>Capa!E12</f>
        <v>(FEVEREIRO DE 2009)</v>
      </c>
    </row>
    <row r="4" spans="2:20" ht="18" customHeight="1">
      <c r="B4" s="107"/>
      <c r="C4" s="108"/>
      <c r="D4" s="109"/>
      <c r="E4" s="110"/>
      <c r="F4" s="110"/>
      <c r="G4" s="283" t="s">
        <v>3</v>
      </c>
      <c r="H4" s="284"/>
      <c r="I4" s="284"/>
      <c r="J4" s="284"/>
      <c r="K4" s="285"/>
      <c r="L4" s="281" t="s">
        <v>10</v>
      </c>
      <c r="M4" s="282"/>
      <c r="N4" s="282"/>
      <c r="O4" s="282"/>
      <c r="P4" s="290" t="s">
        <v>160</v>
      </c>
      <c r="Q4" s="291"/>
      <c r="R4" s="292"/>
      <c r="S4" s="111" t="s">
        <v>78</v>
      </c>
      <c r="T4" s="111" t="s">
        <v>82</v>
      </c>
    </row>
    <row r="5" spans="2:20" ht="18" customHeight="1">
      <c r="B5" s="112" t="s">
        <v>33</v>
      </c>
      <c r="C5" s="113" t="s">
        <v>34</v>
      </c>
      <c r="D5" s="114" t="s">
        <v>35</v>
      </c>
      <c r="E5" s="115" t="s">
        <v>36</v>
      </c>
      <c r="F5" s="116" t="s">
        <v>42</v>
      </c>
      <c r="G5" s="37" t="s">
        <v>4</v>
      </c>
      <c r="H5" s="38" t="s">
        <v>5</v>
      </c>
      <c r="I5" s="39" t="s">
        <v>13</v>
      </c>
      <c r="J5" s="38" t="s">
        <v>169</v>
      </c>
      <c r="K5" s="40" t="s">
        <v>6</v>
      </c>
      <c r="L5" s="275" t="s">
        <v>56</v>
      </c>
      <c r="M5" s="277" t="s">
        <v>57</v>
      </c>
      <c r="N5" s="277" t="s">
        <v>77</v>
      </c>
      <c r="O5" s="279" t="s">
        <v>11</v>
      </c>
      <c r="P5" s="286" t="s">
        <v>80</v>
      </c>
      <c r="Q5" s="288" t="s">
        <v>79</v>
      </c>
      <c r="R5" s="279" t="s">
        <v>81</v>
      </c>
      <c r="S5" s="273" t="s">
        <v>83</v>
      </c>
      <c r="T5" s="273" t="s">
        <v>85</v>
      </c>
    </row>
    <row r="6" spans="2:20" ht="18" customHeight="1">
      <c r="B6" s="117"/>
      <c r="C6" s="113"/>
      <c r="D6" s="118" t="s">
        <v>45</v>
      </c>
      <c r="E6" s="119"/>
      <c r="F6" s="120"/>
      <c r="G6" s="41" t="s">
        <v>32</v>
      </c>
      <c r="H6" s="42" t="s">
        <v>8</v>
      </c>
      <c r="I6" s="43" t="s">
        <v>9</v>
      </c>
      <c r="J6" s="42" t="s">
        <v>170</v>
      </c>
      <c r="K6" s="44" t="s">
        <v>7</v>
      </c>
      <c r="L6" s="276"/>
      <c r="M6" s="278"/>
      <c r="N6" s="278"/>
      <c r="O6" s="280"/>
      <c r="P6" s="287"/>
      <c r="Q6" s="289"/>
      <c r="R6" s="280"/>
      <c r="S6" s="274"/>
      <c r="T6" s="274"/>
    </row>
    <row r="7" spans="2:21" ht="18" customHeight="1">
      <c r="B7" s="216" t="s">
        <v>75</v>
      </c>
      <c r="C7" s="121"/>
      <c r="D7" s="122" t="s">
        <v>76</v>
      </c>
      <c r="E7" s="123" t="s">
        <v>12</v>
      </c>
      <c r="F7" s="124" t="s">
        <v>59</v>
      </c>
      <c r="G7" s="125">
        <v>1056648924</v>
      </c>
      <c r="H7" s="126">
        <v>1.328732</v>
      </c>
      <c r="I7" s="127">
        <v>1404003238.08</v>
      </c>
      <c r="J7" s="128">
        <v>0.1773</v>
      </c>
      <c r="K7" s="129">
        <v>248875218.91</v>
      </c>
      <c r="L7" s="130">
        <v>0</v>
      </c>
      <c r="M7" s="131">
        <v>1</v>
      </c>
      <c r="N7" s="131">
        <v>0</v>
      </c>
      <c r="O7" s="132">
        <v>0</v>
      </c>
      <c r="P7" s="133">
        <v>0.84</v>
      </c>
      <c r="Q7" s="134">
        <v>1.91</v>
      </c>
      <c r="R7" s="135">
        <v>12.38</v>
      </c>
      <c r="S7" s="136">
        <v>0.2</v>
      </c>
      <c r="T7" s="137">
        <v>0.099</v>
      </c>
      <c r="U7" s="5"/>
    </row>
    <row r="8" spans="2:21" ht="18" customHeight="1">
      <c r="B8" s="217" t="s">
        <v>61</v>
      </c>
      <c r="C8" s="138"/>
      <c r="D8" s="139" t="s">
        <v>62</v>
      </c>
      <c r="E8" s="140" t="s">
        <v>12</v>
      </c>
      <c r="F8" s="141" t="s">
        <v>60</v>
      </c>
      <c r="G8" s="142">
        <v>3878117389.50331</v>
      </c>
      <c r="H8" s="143">
        <v>1.61004911</v>
      </c>
      <c r="I8" s="144">
        <v>6243959451.58</v>
      </c>
      <c r="J8" s="131">
        <v>0.1056</v>
      </c>
      <c r="K8" s="145">
        <v>659396614.26</v>
      </c>
      <c r="L8" s="130">
        <v>0</v>
      </c>
      <c r="M8" s="131">
        <v>1</v>
      </c>
      <c r="N8" s="131">
        <v>0</v>
      </c>
      <c r="O8" s="132">
        <v>0</v>
      </c>
      <c r="P8" s="133">
        <v>0.839</v>
      </c>
      <c r="Q8" s="134">
        <v>1.891</v>
      </c>
      <c r="R8" s="135">
        <v>12.34</v>
      </c>
      <c r="S8" s="146">
        <v>0.2</v>
      </c>
      <c r="T8" s="137">
        <v>0.096</v>
      </c>
      <c r="U8" s="5"/>
    </row>
    <row r="9" spans="2:21" ht="18" customHeight="1">
      <c r="B9" s="217" t="s">
        <v>71</v>
      </c>
      <c r="C9" s="138"/>
      <c r="D9" s="139" t="s">
        <v>159</v>
      </c>
      <c r="E9" s="140" t="s">
        <v>12</v>
      </c>
      <c r="F9" s="141" t="s">
        <v>63</v>
      </c>
      <c r="G9" s="142">
        <v>51046484.03784</v>
      </c>
      <c r="H9" s="143">
        <v>41.420751</v>
      </c>
      <c r="I9" s="147">
        <v>2114383733.32</v>
      </c>
      <c r="J9" s="131">
        <v>0.0626</v>
      </c>
      <c r="K9" s="145">
        <v>132349948.02</v>
      </c>
      <c r="L9" s="130">
        <v>0</v>
      </c>
      <c r="M9" s="131">
        <v>1</v>
      </c>
      <c r="N9" s="131">
        <v>0</v>
      </c>
      <c r="O9" s="132">
        <v>0</v>
      </c>
      <c r="P9" s="133">
        <v>0.843</v>
      </c>
      <c r="Q9" s="148">
        <v>1.896</v>
      </c>
      <c r="R9" s="135">
        <v>12.463</v>
      </c>
      <c r="S9" s="149">
        <v>0.15</v>
      </c>
      <c r="T9" s="150">
        <v>0.104</v>
      </c>
      <c r="U9" s="5"/>
    </row>
    <row r="10" spans="2:21" ht="18" customHeight="1">
      <c r="B10" s="218" t="s">
        <v>0</v>
      </c>
      <c r="C10" s="151"/>
      <c r="D10" s="152" t="s">
        <v>65</v>
      </c>
      <c r="E10" s="153" t="s">
        <v>12</v>
      </c>
      <c r="F10" s="154" t="s">
        <v>63</v>
      </c>
      <c r="G10" s="155">
        <v>421622998.28935</v>
      </c>
      <c r="H10" s="156">
        <v>17.579641</v>
      </c>
      <c r="I10" s="157">
        <v>7411981193.67</v>
      </c>
      <c r="J10" s="158">
        <v>0.0012</v>
      </c>
      <c r="K10" s="159">
        <v>9153593.14</v>
      </c>
      <c r="L10" s="160">
        <v>0</v>
      </c>
      <c r="M10" s="158">
        <v>0.9998</v>
      </c>
      <c r="N10" s="158">
        <v>0</v>
      </c>
      <c r="O10" s="161">
        <v>-0.0002</v>
      </c>
      <c r="P10" s="162">
        <v>0.844</v>
      </c>
      <c r="Q10" s="163">
        <v>1.897</v>
      </c>
      <c r="R10" s="164">
        <v>12.458</v>
      </c>
      <c r="S10" s="149">
        <v>0.15</v>
      </c>
      <c r="T10" s="150">
        <v>0.103</v>
      </c>
      <c r="U10" s="5"/>
    </row>
    <row r="11" spans="2:21" ht="18" customHeight="1" thickBot="1">
      <c r="B11" s="219" t="s">
        <v>204</v>
      </c>
      <c r="C11" s="165"/>
      <c r="D11" s="166" t="s">
        <v>157</v>
      </c>
      <c r="E11" s="167" t="s">
        <v>12</v>
      </c>
      <c r="F11" s="168" t="s">
        <v>156</v>
      </c>
      <c r="G11" s="169">
        <v>1286436663.89604</v>
      </c>
      <c r="H11" s="170">
        <v>1.1287436</v>
      </c>
      <c r="I11" s="171">
        <v>1452057133.9</v>
      </c>
      <c r="J11" s="158">
        <v>0.1475</v>
      </c>
      <c r="K11" s="159">
        <v>214151011.92</v>
      </c>
      <c r="L11" s="160">
        <v>0</v>
      </c>
      <c r="M11" s="158">
        <v>1</v>
      </c>
      <c r="N11" s="158">
        <v>0</v>
      </c>
      <c r="O11" s="161">
        <v>0</v>
      </c>
      <c r="P11" s="162">
        <v>0.84</v>
      </c>
      <c r="Q11" s="163">
        <v>1.89</v>
      </c>
      <c r="R11" s="163">
        <v>12.44</v>
      </c>
      <c r="S11" s="172">
        <v>0.2</v>
      </c>
      <c r="T11" s="173">
        <v>0.1</v>
      </c>
      <c r="U11" s="5"/>
    </row>
    <row r="12" spans="2:21" ht="18" customHeight="1" thickBot="1">
      <c r="B12" s="74" t="s">
        <v>158</v>
      </c>
      <c r="E12" s="8"/>
      <c r="F12" s="20"/>
      <c r="G12" s="21"/>
      <c r="H12" s="21"/>
      <c r="I12" s="22"/>
      <c r="J12" s="23" t="s">
        <v>14</v>
      </c>
      <c r="K12" s="32">
        <f>SUM(K7:K11)</f>
        <v>1263926386.25</v>
      </c>
      <c r="L12" s="33">
        <f>($K$7*L7+$K$8*L8+$K$9*L9+$K$10*L10+$K$11*L11)/$K$12</f>
        <v>0</v>
      </c>
      <c r="M12" s="34">
        <f>($K$7*M7+$K$8*M8+$K$9*M9+$K$10*M10+$K$11*M11)/$K$12</f>
        <v>0.9999985515623</v>
      </c>
      <c r="N12" s="34">
        <f>($K$7*N7+$K$8*N8+$K$9*N9+$K$10*N10+$K$11*N11)/$K$12</f>
        <v>0</v>
      </c>
      <c r="O12" s="71">
        <f>($K$7*O7+$K$8*O8+$K$9*O9+$K$10*O10+$K$11*O11)/$K$12</f>
        <v>-1.4484377001034385E-06</v>
      </c>
      <c r="P12" s="92"/>
      <c r="Q12" s="75"/>
      <c r="R12" s="75"/>
      <c r="S12" s="76"/>
      <c r="T12" s="77"/>
      <c r="U12" s="70"/>
    </row>
    <row r="13" spans="9:21" ht="18" customHeight="1">
      <c r="I13" s="69"/>
      <c r="J13" s="8"/>
      <c r="K13" s="8"/>
      <c r="P13" s="74"/>
      <c r="Q13" s="74"/>
      <c r="R13" s="74"/>
      <c r="S13" s="5"/>
      <c r="T13" s="5"/>
      <c r="U13" s="5"/>
    </row>
    <row r="14" spans="7:19" ht="18" customHeight="1">
      <c r="G14" s="6"/>
      <c r="I14" s="69"/>
      <c r="J14" s="8"/>
      <c r="K14" s="8"/>
      <c r="Q14" s="74"/>
      <c r="R14" s="74"/>
      <c r="S14" s="5"/>
    </row>
    <row r="15" spans="7:19" ht="12.75">
      <c r="G15" s="6"/>
      <c r="H15" s="6"/>
      <c r="I15" s="69"/>
      <c r="J15" s="8"/>
      <c r="K15" s="8"/>
      <c r="L15" s="70"/>
      <c r="N15" s="9"/>
      <c r="O15" s="82"/>
      <c r="P15" s="5"/>
      <c r="Q15" s="5"/>
      <c r="R15" s="5"/>
      <c r="S15" s="5"/>
    </row>
  </sheetData>
  <mergeCells count="12">
    <mergeCell ref="L4:O4"/>
    <mergeCell ref="G4:K4"/>
    <mergeCell ref="P5:P6"/>
    <mergeCell ref="Q5:Q6"/>
    <mergeCell ref="P4:R4"/>
    <mergeCell ref="R5:R6"/>
    <mergeCell ref="S5:S6"/>
    <mergeCell ref="T5:T6"/>
    <mergeCell ref="L5:L6"/>
    <mergeCell ref="M5:M6"/>
    <mergeCell ref="N5:N6"/>
    <mergeCell ref="O5:O6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6.28125" style="0" bestFit="1" customWidth="1"/>
    <col min="3" max="3" width="12.14062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25" t="s">
        <v>162</v>
      </c>
    </row>
    <row r="2" ht="7.5" customHeight="1">
      <c r="A2" s="25"/>
    </row>
    <row r="3" s="263" customFormat="1" ht="12.75" thickBot="1">
      <c r="A3" s="262" t="s">
        <v>180</v>
      </c>
    </row>
    <row r="4" spans="1:13" ht="12.75">
      <c r="A4" s="45"/>
      <c r="B4" s="46"/>
      <c r="C4" s="46"/>
      <c r="D4" s="47"/>
      <c r="E4" s="48"/>
      <c r="F4" s="47"/>
      <c r="G4" s="49"/>
      <c r="H4" s="50"/>
      <c r="I4" s="51"/>
      <c r="J4" s="52"/>
      <c r="K4" s="49"/>
      <c r="L4" s="52"/>
      <c r="M4" s="64" t="s">
        <v>39</v>
      </c>
    </row>
    <row r="5" spans="1:13" ht="12.75">
      <c r="A5" s="53" t="s">
        <v>22</v>
      </c>
      <c r="B5" s="54" t="s">
        <v>23</v>
      </c>
      <c r="C5" s="54" t="s">
        <v>26</v>
      </c>
      <c r="D5" s="55" t="s">
        <v>28</v>
      </c>
      <c r="E5" s="56" t="s">
        <v>28</v>
      </c>
      <c r="F5" s="55" t="s">
        <v>28</v>
      </c>
      <c r="G5" s="57" t="s">
        <v>37</v>
      </c>
      <c r="H5" s="54" t="s">
        <v>46</v>
      </c>
      <c r="I5" s="58" t="s">
        <v>40</v>
      </c>
      <c r="J5" s="59" t="s">
        <v>38</v>
      </c>
      <c r="K5" s="57" t="s">
        <v>27</v>
      </c>
      <c r="L5" s="59" t="s">
        <v>43</v>
      </c>
      <c r="M5" s="60" t="s">
        <v>41</v>
      </c>
    </row>
    <row r="6" spans="1:13" ht="12.75">
      <c r="A6" s="53"/>
      <c r="B6" s="61"/>
      <c r="C6" s="61"/>
      <c r="D6" s="62" t="s">
        <v>29</v>
      </c>
      <c r="E6" s="56" t="s">
        <v>30</v>
      </c>
      <c r="F6" s="62" t="s">
        <v>31</v>
      </c>
      <c r="G6" s="57"/>
      <c r="H6" s="61"/>
      <c r="I6" s="58" t="s">
        <v>25</v>
      </c>
      <c r="J6" s="63" t="s">
        <v>15</v>
      </c>
      <c r="K6" s="57" t="s">
        <v>15</v>
      </c>
      <c r="L6" s="63" t="s">
        <v>44</v>
      </c>
      <c r="M6" s="60" t="s">
        <v>15</v>
      </c>
    </row>
    <row r="7" spans="1:13" ht="12.75">
      <c r="A7" s="19" t="s">
        <v>63</v>
      </c>
      <c r="B7" s="19" t="s">
        <v>58</v>
      </c>
      <c r="C7" s="79" t="s">
        <v>86</v>
      </c>
      <c r="D7" s="67">
        <v>36508</v>
      </c>
      <c r="E7" s="67">
        <v>36508</v>
      </c>
      <c r="F7" s="79">
        <v>39887</v>
      </c>
      <c r="G7" s="80">
        <v>119640</v>
      </c>
      <c r="H7" s="68" t="s">
        <v>64</v>
      </c>
      <c r="I7" s="66">
        <v>6</v>
      </c>
      <c r="J7" s="65">
        <v>1000</v>
      </c>
      <c r="K7" s="81">
        <v>2316.63</v>
      </c>
      <c r="L7" s="65" t="s">
        <v>24</v>
      </c>
      <c r="M7" s="78">
        <v>277161613.2</v>
      </c>
    </row>
    <row r="8" spans="1:13" ht="12.75">
      <c r="A8" s="19" t="s">
        <v>63</v>
      </c>
      <c r="B8" s="19" t="s">
        <v>58</v>
      </c>
      <c r="C8" s="79" t="s">
        <v>87</v>
      </c>
      <c r="D8" s="67">
        <v>36508</v>
      </c>
      <c r="E8" s="67">
        <v>36508</v>
      </c>
      <c r="F8" s="79">
        <v>39918</v>
      </c>
      <c r="G8" s="80">
        <v>18250</v>
      </c>
      <c r="H8" s="68" t="s">
        <v>64</v>
      </c>
      <c r="I8" s="66">
        <v>6</v>
      </c>
      <c r="J8" s="65">
        <v>1000</v>
      </c>
      <c r="K8" s="81">
        <v>2316.63</v>
      </c>
      <c r="L8" s="65" t="s">
        <v>24</v>
      </c>
      <c r="M8" s="78">
        <v>42278497.5</v>
      </c>
    </row>
    <row r="9" spans="1:13" ht="12.75">
      <c r="A9" s="19" t="s">
        <v>63</v>
      </c>
      <c r="B9" s="19" t="s">
        <v>58</v>
      </c>
      <c r="C9" s="79" t="s">
        <v>88</v>
      </c>
      <c r="D9" s="67">
        <v>36508</v>
      </c>
      <c r="E9" s="67">
        <v>36508</v>
      </c>
      <c r="F9" s="79">
        <v>39948</v>
      </c>
      <c r="G9" s="80">
        <v>18250</v>
      </c>
      <c r="H9" s="68" t="s">
        <v>64</v>
      </c>
      <c r="I9" s="66">
        <v>6</v>
      </c>
      <c r="J9" s="65">
        <v>1000</v>
      </c>
      <c r="K9" s="81">
        <v>2316.63</v>
      </c>
      <c r="L9" s="65" t="s">
        <v>24</v>
      </c>
      <c r="M9" s="78">
        <v>42278497.5</v>
      </c>
    </row>
    <row r="10" spans="1:13" ht="12.75">
      <c r="A10" s="19" t="s">
        <v>63</v>
      </c>
      <c r="B10" s="19" t="s">
        <v>58</v>
      </c>
      <c r="C10" s="79" t="s">
        <v>89</v>
      </c>
      <c r="D10" s="67">
        <v>36508</v>
      </c>
      <c r="E10" s="67">
        <v>36508</v>
      </c>
      <c r="F10" s="79">
        <v>39979</v>
      </c>
      <c r="G10" s="80">
        <v>18250</v>
      </c>
      <c r="H10" s="68" t="s">
        <v>64</v>
      </c>
      <c r="I10" s="66">
        <v>6</v>
      </c>
      <c r="J10" s="65">
        <v>1000</v>
      </c>
      <c r="K10" s="81">
        <v>2316.63</v>
      </c>
      <c r="L10" s="65" t="s">
        <v>24</v>
      </c>
      <c r="M10" s="78">
        <v>42278497.5</v>
      </c>
    </row>
    <row r="11" spans="1:13" ht="12.75">
      <c r="A11" s="19" t="s">
        <v>63</v>
      </c>
      <c r="B11" s="19" t="s">
        <v>58</v>
      </c>
      <c r="C11" s="79" t="s">
        <v>90</v>
      </c>
      <c r="D11" s="67">
        <v>36508</v>
      </c>
      <c r="E11" s="67">
        <v>36508</v>
      </c>
      <c r="F11" s="79">
        <v>40009</v>
      </c>
      <c r="G11" s="80">
        <v>18250</v>
      </c>
      <c r="H11" s="68" t="s">
        <v>64</v>
      </c>
      <c r="I11" s="66">
        <v>6</v>
      </c>
      <c r="J11" s="65">
        <v>1000</v>
      </c>
      <c r="K11" s="81">
        <v>2316.63</v>
      </c>
      <c r="L11" s="65" t="s">
        <v>24</v>
      </c>
      <c r="M11" s="78">
        <v>42278497.5</v>
      </c>
    </row>
    <row r="12" spans="1:13" ht="12.75">
      <c r="A12" s="19" t="s">
        <v>63</v>
      </c>
      <c r="B12" s="19" t="s">
        <v>58</v>
      </c>
      <c r="C12" s="79" t="s">
        <v>91</v>
      </c>
      <c r="D12" s="67">
        <v>36508</v>
      </c>
      <c r="E12" s="67">
        <v>36508</v>
      </c>
      <c r="F12" s="79">
        <v>40040</v>
      </c>
      <c r="G12" s="80">
        <v>18250</v>
      </c>
      <c r="H12" s="68" t="s">
        <v>64</v>
      </c>
      <c r="I12" s="66">
        <v>6</v>
      </c>
      <c r="J12" s="65">
        <v>1000</v>
      </c>
      <c r="K12" s="81">
        <v>2316.63</v>
      </c>
      <c r="L12" s="65" t="s">
        <v>24</v>
      </c>
      <c r="M12" s="78">
        <v>42278497.5</v>
      </c>
    </row>
    <row r="13" spans="1:13" ht="12.75">
      <c r="A13" s="19" t="s">
        <v>63</v>
      </c>
      <c r="B13" s="19" t="s">
        <v>58</v>
      </c>
      <c r="C13" s="79" t="s">
        <v>92</v>
      </c>
      <c r="D13" s="67">
        <v>36508</v>
      </c>
      <c r="E13" s="67">
        <v>36508</v>
      </c>
      <c r="F13" s="79">
        <v>40071</v>
      </c>
      <c r="G13" s="80">
        <v>18250</v>
      </c>
      <c r="H13" s="68" t="s">
        <v>64</v>
      </c>
      <c r="I13" s="66">
        <v>6</v>
      </c>
      <c r="J13" s="65">
        <v>1000</v>
      </c>
      <c r="K13" s="81">
        <v>2316.63</v>
      </c>
      <c r="L13" s="65" t="s">
        <v>24</v>
      </c>
      <c r="M13" s="78">
        <v>42278497.5</v>
      </c>
    </row>
    <row r="14" spans="1:13" ht="12.75">
      <c r="A14" s="19" t="s">
        <v>63</v>
      </c>
      <c r="B14" s="19" t="s">
        <v>58</v>
      </c>
      <c r="C14" s="79" t="s">
        <v>93</v>
      </c>
      <c r="D14" s="67">
        <v>36508</v>
      </c>
      <c r="E14" s="67">
        <v>36508</v>
      </c>
      <c r="F14" s="79">
        <v>40101</v>
      </c>
      <c r="G14" s="80">
        <v>26950</v>
      </c>
      <c r="H14" s="68" t="s">
        <v>64</v>
      </c>
      <c r="I14" s="66">
        <v>6</v>
      </c>
      <c r="J14" s="65">
        <v>1000</v>
      </c>
      <c r="K14" s="81">
        <v>2316.63</v>
      </c>
      <c r="L14" s="65" t="s">
        <v>24</v>
      </c>
      <c r="M14" s="78">
        <v>62433178.5</v>
      </c>
    </row>
    <row r="15" spans="1:13" ht="12.75">
      <c r="A15" s="19" t="s">
        <v>63</v>
      </c>
      <c r="B15" s="19" t="s">
        <v>58</v>
      </c>
      <c r="C15" s="79" t="s">
        <v>94</v>
      </c>
      <c r="D15" s="67">
        <v>36508</v>
      </c>
      <c r="E15" s="67">
        <v>36508</v>
      </c>
      <c r="F15" s="79">
        <v>40132</v>
      </c>
      <c r="G15" s="80">
        <v>38998</v>
      </c>
      <c r="H15" s="68" t="s">
        <v>64</v>
      </c>
      <c r="I15" s="66">
        <v>6</v>
      </c>
      <c r="J15" s="65">
        <v>1000</v>
      </c>
      <c r="K15" s="81">
        <v>2316.63</v>
      </c>
      <c r="L15" s="65" t="s">
        <v>24</v>
      </c>
      <c r="M15" s="78">
        <v>90343936.74000001</v>
      </c>
    </row>
    <row r="16" spans="1:13" ht="12.75">
      <c r="A16" s="19" t="s">
        <v>63</v>
      </c>
      <c r="B16" s="19" t="s">
        <v>58</v>
      </c>
      <c r="C16" s="79" t="s">
        <v>95</v>
      </c>
      <c r="D16" s="67">
        <v>36508</v>
      </c>
      <c r="E16" s="67">
        <v>36508</v>
      </c>
      <c r="F16" s="79">
        <v>40162</v>
      </c>
      <c r="G16" s="80">
        <v>38998</v>
      </c>
      <c r="H16" s="68" t="s">
        <v>64</v>
      </c>
      <c r="I16" s="66">
        <v>6</v>
      </c>
      <c r="J16" s="65">
        <v>1000</v>
      </c>
      <c r="K16" s="81">
        <v>2316.63</v>
      </c>
      <c r="L16" s="65" t="s">
        <v>24</v>
      </c>
      <c r="M16" s="78">
        <v>90343936.74000001</v>
      </c>
    </row>
    <row r="17" spans="1:13" ht="12.75">
      <c r="A17" s="19" t="s">
        <v>63</v>
      </c>
      <c r="B17" s="19" t="s">
        <v>58</v>
      </c>
      <c r="C17" s="79" t="s">
        <v>96</v>
      </c>
      <c r="D17" s="67">
        <v>36508</v>
      </c>
      <c r="E17" s="67">
        <v>36508</v>
      </c>
      <c r="F17" s="79">
        <v>40193</v>
      </c>
      <c r="G17" s="80">
        <v>140881</v>
      </c>
      <c r="H17" s="68" t="s">
        <v>64</v>
      </c>
      <c r="I17" s="66">
        <v>6</v>
      </c>
      <c r="J17" s="65">
        <v>1000</v>
      </c>
      <c r="K17" s="81">
        <v>2316.63</v>
      </c>
      <c r="L17" s="65" t="s">
        <v>24</v>
      </c>
      <c r="M17" s="78">
        <v>326369151.03000003</v>
      </c>
    </row>
    <row r="18" spans="1:13" ht="12.75">
      <c r="A18" s="19" t="s">
        <v>63</v>
      </c>
      <c r="B18" s="19" t="s">
        <v>58</v>
      </c>
      <c r="C18" s="79" t="s">
        <v>97</v>
      </c>
      <c r="D18" s="67">
        <v>36508</v>
      </c>
      <c r="E18" s="67">
        <v>36508</v>
      </c>
      <c r="F18" s="79">
        <v>40224</v>
      </c>
      <c r="G18" s="80">
        <v>38998</v>
      </c>
      <c r="H18" s="68" t="s">
        <v>64</v>
      </c>
      <c r="I18" s="66">
        <v>6</v>
      </c>
      <c r="J18" s="65">
        <v>1000</v>
      </c>
      <c r="K18" s="81">
        <v>2316.63</v>
      </c>
      <c r="L18" s="65" t="s">
        <v>24</v>
      </c>
      <c r="M18" s="78">
        <v>90343936.74000001</v>
      </c>
    </row>
    <row r="19" spans="1:13" ht="12.75">
      <c r="A19" s="19" t="s">
        <v>63</v>
      </c>
      <c r="B19" s="19" t="s">
        <v>58</v>
      </c>
      <c r="C19" s="79" t="s">
        <v>98</v>
      </c>
      <c r="D19" s="67">
        <v>36508</v>
      </c>
      <c r="E19" s="67">
        <v>36508</v>
      </c>
      <c r="F19" s="79">
        <v>40252</v>
      </c>
      <c r="G19" s="80">
        <v>38998</v>
      </c>
      <c r="H19" s="68" t="s">
        <v>64</v>
      </c>
      <c r="I19" s="66">
        <v>6</v>
      </c>
      <c r="J19" s="65">
        <v>1000</v>
      </c>
      <c r="K19" s="81">
        <v>2316.63</v>
      </c>
      <c r="L19" s="65" t="s">
        <v>24</v>
      </c>
      <c r="M19" s="78">
        <v>90343936.74000001</v>
      </c>
    </row>
    <row r="20" spans="1:13" ht="12.75">
      <c r="A20" s="19" t="s">
        <v>63</v>
      </c>
      <c r="B20" s="19" t="s">
        <v>58</v>
      </c>
      <c r="C20" s="79" t="s">
        <v>99</v>
      </c>
      <c r="D20" s="67">
        <v>36508</v>
      </c>
      <c r="E20" s="67">
        <v>36508</v>
      </c>
      <c r="F20" s="79">
        <v>40283</v>
      </c>
      <c r="G20" s="80">
        <v>38998</v>
      </c>
      <c r="H20" s="68" t="s">
        <v>64</v>
      </c>
      <c r="I20" s="66">
        <v>6</v>
      </c>
      <c r="J20" s="65">
        <v>1000</v>
      </c>
      <c r="K20" s="81">
        <v>2316.63</v>
      </c>
      <c r="L20" s="65" t="s">
        <v>24</v>
      </c>
      <c r="M20" s="78">
        <v>90343936.74000001</v>
      </c>
    </row>
    <row r="21" spans="1:13" ht="12.75">
      <c r="A21" s="19" t="s">
        <v>63</v>
      </c>
      <c r="B21" s="19" t="s">
        <v>58</v>
      </c>
      <c r="C21" s="79" t="s">
        <v>100</v>
      </c>
      <c r="D21" s="67">
        <v>36508</v>
      </c>
      <c r="E21" s="67">
        <v>36508</v>
      </c>
      <c r="F21" s="79">
        <v>40313</v>
      </c>
      <c r="G21" s="80">
        <v>38998</v>
      </c>
      <c r="H21" s="68" t="s">
        <v>64</v>
      </c>
      <c r="I21" s="66">
        <v>6</v>
      </c>
      <c r="J21" s="65">
        <v>1000</v>
      </c>
      <c r="K21" s="81">
        <v>2316.63</v>
      </c>
      <c r="L21" s="65" t="s">
        <v>24</v>
      </c>
      <c r="M21" s="78">
        <v>90343936.74000001</v>
      </c>
    </row>
    <row r="22" spans="1:13" ht="12.75">
      <c r="A22" s="19" t="s">
        <v>63</v>
      </c>
      <c r="B22" s="19" t="s">
        <v>58</v>
      </c>
      <c r="C22" s="79" t="s">
        <v>101</v>
      </c>
      <c r="D22" s="67">
        <v>36508</v>
      </c>
      <c r="E22" s="67">
        <v>36508</v>
      </c>
      <c r="F22" s="79">
        <v>40344</v>
      </c>
      <c r="G22" s="80">
        <v>38998</v>
      </c>
      <c r="H22" s="68" t="s">
        <v>64</v>
      </c>
      <c r="I22" s="66">
        <v>6</v>
      </c>
      <c r="J22" s="65">
        <v>1000</v>
      </c>
      <c r="K22" s="81">
        <v>2316.63</v>
      </c>
      <c r="L22" s="65" t="s">
        <v>24</v>
      </c>
      <c r="M22" s="78">
        <v>90343936.74000001</v>
      </c>
    </row>
    <row r="23" spans="1:13" ht="12.75">
      <c r="A23" s="19" t="s">
        <v>63</v>
      </c>
      <c r="B23" s="19" t="s">
        <v>58</v>
      </c>
      <c r="C23" s="79" t="s">
        <v>102</v>
      </c>
      <c r="D23" s="67">
        <v>36508</v>
      </c>
      <c r="E23" s="67">
        <v>36508</v>
      </c>
      <c r="F23" s="79">
        <v>40374</v>
      </c>
      <c r="G23" s="80">
        <v>38998</v>
      </c>
      <c r="H23" s="68" t="s">
        <v>64</v>
      </c>
      <c r="I23" s="66">
        <v>6</v>
      </c>
      <c r="J23" s="65">
        <v>1000</v>
      </c>
      <c r="K23" s="81">
        <v>2316.63</v>
      </c>
      <c r="L23" s="65" t="s">
        <v>24</v>
      </c>
      <c r="M23" s="78">
        <v>90343936.74000001</v>
      </c>
    </row>
    <row r="24" spans="1:13" ht="12.75">
      <c r="A24" s="19" t="s">
        <v>63</v>
      </c>
      <c r="B24" s="19" t="s">
        <v>58</v>
      </c>
      <c r="C24" s="79" t="s">
        <v>103</v>
      </c>
      <c r="D24" s="67">
        <v>36508</v>
      </c>
      <c r="E24" s="67">
        <v>36508</v>
      </c>
      <c r="F24" s="79">
        <v>40405</v>
      </c>
      <c r="G24" s="80">
        <v>38998</v>
      </c>
      <c r="H24" s="68" t="s">
        <v>64</v>
      </c>
      <c r="I24" s="66">
        <v>6</v>
      </c>
      <c r="J24" s="65">
        <v>1000</v>
      </c>
      <c r="K24" s="81">
        <v>2316.63</v>
      </c>
      <c r="L24" s="65" t="s">
        <v>24</v>
      </c>
      <c r="M24" s="78">
        <v>90343936.74000001</v>
      </c>
    </row>
    <row r="25" spans="1:13" ht="12.75">
      <c r="A25" s="19" t="s">
        <v>63</v>
      </c>
      <c r="B25" s="19" t="s">
        <v>58</v>
      </c>
      <c r="C25" s="79" t="s">
        <v>104</v>
      </c>
      <c r="D25" s="67">
        <v>36508</v>
      </c>
      <c r="E25" s="67">
        <v>36508</v>
      </c>
      <c r="F25" s="79">
        <v>40436</v>
      </c>
      <c r="G25" s="80">
        <v>38998</v>
      </c>
      <c r="H25" s="68" t="s">
        <v>64</v>
      </c>
      <c r="I25" s="66">
        <v>6</v>
      </c>
      <c r="J25" s="65">
        <v>1000</v>
      </c>
      <c r="K25" s="81">
        <v>2316.63</v>
      </c>
      <c r="L25" s="65" t="s">
        <v>24</v>
      </c>
      <c r="M25" s="78">
        <v>90343936.74000001</v>
      </c>
    </row>
    <row r="26" spans="1:13" ht="12.75">
      <c r="A26" s="19" t="s">
        <v>63</v>
      </c>
      <c r="B26" s="19" t="s">
        <v>58</v>
      </c>
      <c r="C26" s="79" t="s">
        <v>105</v>
      </c>
      <c r="D26" s="67">
        <v>36508</v>
      </c>
      <c r="E26" s="67">
        <v>36508</v>
      </c>
      <c r="F26" s="79">
        <v>40466</v>
      </c>
      <c r="G26" s="80">
        <v>38998</v>
      </c>
      <c r="H26" s="68" t="s">
        <v>64</v>
      </c>
      <c r="I26" s="66">
        <v>6</v>
      </c>
      <c r="J26" s="65">
        <v>1000</v>
      </c>
      <c r="K26" s="81">
        <v>2316.63</v>
      </c>
      <c r="L26" s="65" t="s">
        <v>24</v>
      </c>
      <c r="M26" s="78">
        <v>90343936.74000001</v>
      </c>
    </row>
    <row r="27" spans="1:13" ht="12.75">
      <c r="A27" s="19" t="s">
        <v>63</v>
      </c>
      <c r="B27" s="19" t="s">
        <v>58</v>
      </c>
      <c r="C27" s="79" t="s">
        <v>106</v>
      </c>
      <c r="D27" s="67">
        <v>36508</v>
      </c>
      <c r="E27" s="67">
        <v>36508</v>
      </c>
      <c r="F27" s="79">
        <v>40497</v>
      </c>
      <c r="G27" s="80">
        <v>38998</v>
      </c>
      <c r="H27" s="68" t="s">
        <v>64</v>
      </c>
      <c r="I27" s="66">
        <v>6</v>
      </c>
      <c r="J27" s="65">
        <v>1000</v>
      </c>
      <c r="K27" s="81">
        <v>2316.63</v>
      </c>
      <c r="L27" s="65" t="s">
        <v>24</v>
      </c>
      <c r="M27" s="78">
        <v>90343936.74000001</v>
      </c>
    </row>
    <row r="28" spans="1:13" ht="12.75">
      <c r="A28" s="19" t="s">
        <v>63</v>
      </c>
      <c r="B28" s="19" t="s">
        <v>58</v>
      </c>
      <c r="C28" s="79" t="s">
        <v>107</v>
      </c>
      <c r="D28" s="67">
        <v>36508</v>
      </c>
      <c r="E28" s="67">
        <v>36508</v>
      </c>
      <c r="F28" s="79">
        <v>40527</v>
      </c>
      <c r="G28" s="80">
        <v>38998</v>
      </c>
      <c r="H28" s="68" t="s">
        <v>64</v>
      </c>
      <c r="I28" s="66">
        <v>6</v>
      </c>
      <c r="J28" s="65">
        <v>1000</v>
      </c>
      <c r="K28" s="81">
        <v>2316.63</v>
      </c>
      <c r="L28" s="65" t="s">
        <v>24</v>
      </c>
      <c r="M28" s="78">
        <v>90343936.74000001</v>
      </c>
    </row>
    <row r="29" spans="1:13" ht="12.75">
      <c r="A29" s="19" t="s">
        <v>63</v>
      </c>
      <c r="B29" s="19" t="s">
        <v>58</v>
      </c>
      <c r="C29" s="79" t="s">
        <v>108</v>
      </c>
      <c r="D29" s="67">
        <v>36508</v>
      </c>
      <c r="E29" s="67">
        <v>36508</v>
      </c>
      <c r="F29" s="79">
        <v>40558</v>
      </c>
      <c r="G29" s="80">
        <v>24155</v>
      </c>
      <c r="H29" s="68" t="s">
        <v>64</v>
      </c>
      <c r="I29" s="66">
        <v>6</v>
      </c>
      <c r="J29" s="65">
        <v>1000</v>
      </c>
      <c r="K29" s="81">
        <v>2316.63</v>
      </c>
      <c r="L29" s="65" t="s">
        <v>24</v>
      </c>
      <c r="M29" s="78">
        <v>55958197.650000006</v>
      </c>
    </row>
    <row r="30" spans="1:13" ht="12.75">
      <c r="A30" s="19" t="s">
        <v>63</v>
      </c>
      <c r="B30" s="19" t="s">
        <v>58</v>
      </c>
      <c r="C30" s="79" t="s">
        <v>109</v>
      </c>
      <c r="D30" s="67">
        <v>36508</v>
      </c>
      <c r="E30" s="67">
        <v>36508</v>
      </c>
      <c r="F30" s="79">
        <v>40589</v>
      </c>
      <c r="G30" s="80">
        <v>24155</v>
      </c>
      <c r="H30" s="68" t="s">
        <v>64</v>
      </c>
      <c r="I30" s="66">
        <v>6</v>
      </c>
      <c r="J30" s="65">
        <v>1000</v>
      </c>
      <c r="K30" s="81">
        <v>2316.63</v>
      </c>
      <c r="L30" s="65" t="s">
        <v>24</v>
      </c>
      <c r="M30" s="78">
        <v>55958197.650000006</v>
      </c>
    </row>
    <row r="31" spans="1:13" ht="12.75">
      <c r="A31" s="19" t="s">
        <v>63</v>
      </c>
      <c r="B31" s="19" t="s">
        <v>58</v>
      </c>
      <c r="C31" s="79" t="s">
        <v>110</v>
      </c>
      <c r="D31" s="67">
        <v>36508</v>
      </c>
      <c r="E31" s="67">
        <v>36508</v>
      </c>
      <c r="F31" s="79">
        <v>40617</v>
      </c>
      <c r="G31" s="80">
        <v>24155</v>
      </c>
      <c r="H31" s="68" t="s">
        <v>64</v>
      </c>
      <c r="I31" s="66">
        <v>6</v>
      </c>
      <c r="J31" s="65">
        <v>1000</v>
      </c>
      <c r="K31" s="81">
        <v>2316.63</v>
      </c>
      <c r="L31" s="65" t="s">
        <v>24</v>
      </c>
      <c r="M31" s="78">
        <v>55958197.650000006</v>
      </c>
    </row>
    <row r="32" spans="1:13" ht="12.75">
      <c r="A32" s="19" t="s">
        <v>63</v>
      </c>
      <c r="B32" s="19" t="s">
        <v>58</v>
      </c>
      <c r="C32" s="79" t="s">
        <v>111</v>
      </c>
      <c r="D32" s="67">
        <v>36508</v>
      </c>
      <c r="E32" s="67">
        <v>36508</v>
      </c>
      <c r="F32" s="79">
        <v>40648</v>
      </c>
      <c r="G32" s="80">
        <v>24155</v>
      </c>
      <c r="H32" s="68" t="s">
        <v>64</v>
      </c>
      <c r="I32" s="66">
        <v>6</v>
      </c>
      <c r="J32" s="65">
        <v>1000</v>
      </c>
      <c r="K32" s="81">
        <v>2316.63</v>
      </c>
      <c r="L32" s="65" t="s">
        <v>24</v>
      </c>
      <c r="M32" s="78">
        <v>55958197.650000006</v>
      </c>
    </row>
    <row r="33" spans="1:13" ht="12.75">
      <c r="A33" s="19" t="s">
        <v>63</v>
      </c>
      <c r="B33" s="19" t="s">
        <v>58</v>
      </c>
      <c r="C33" s="79" t="s">
        <v>112</v>
      </c>
      <c r="D33" s="67">
        <v>36508</v>
      </c>
      <c r="E33" s="67">
        <v>36508</v>
      </c>
      <c r="F33" s="79">
        <v>40678</v>
      </c>
      <c r="G33" s="80">
        <v>24155</v>
      </c>
      <c r="H33" s="68" t="s">
        <v>64</v>
      </c>
      <c r="I33" s="66">
        <v>6</v>
      </c>
      <c r="J33" s="65">
        <v>1000</v>
      </c>
      <c r="K33" s="81">
        <v>2316.63</v>
      </c>
      <c r="L33" s="65" t="s">
        <v>24</v>
      </c>
      <c r="M33" s="78">
        <v>55958197.650000006</v>
      </c>
    </row>
    <row r="34" spans="1:13" ht="12.75">
      <c r="A34" s="19" t="s">
        <v>63</v>
      </c>
      <c r="B34" s="19" t="s">
        <v>58</v>
      </c>
      <c r="C34" s="79" t="s">
        <v>113</v>
      </c>
      <c r="D34" s="67">
        <v>36508</v>
      </c>
      <c r="E34" s="67">
        <v>36508</v>
      </c>
      <c r="F34" s="79">
        <v>40709</v>
      </c>
      <c r="G34" s="80">
        <v>24155</v>
      </c>
      <c r="H34" s="68" t="s">
        <v>64</v>
      </c>
      <c r="I34" s="66">
        <v>6</v>
      </c>
      <c r="J34" s="65">
        <v>1000</v>
      </c>
      <c r="K34" s="81">
        <v>2316.63</v>
      </c>
      <c r="L34" s="65" t="s">
        <v>24</v>
      </c>
      <c r="M34" s="78">
        <v>55958197.650000006</v>
      </c>
    </row>
    <row r="35" spans="1:13" ht="12.75">
      <c r="A35" s="19" t="s">
        <v>63</v>
      </c>
      <c r="B35" s="19" t="s">
        <v>58</v>
      </c>
      <c r="C35" s="79" t="s">
        <v>114</v>
      </c>
      <c r="D35" s="67">
        <v>36508</v>
      </c>
      <c r="E35" s="67">
        <v>36508</v>
      </c>
      <c r="F35" s="79">
        <v>40739</v>
      </c>
      <c r="G35" s="80">
        <v>24155</v>
      </c>
      <c r="H35" s="68" t="s">
        <v>64</v>
      </c>
      <c r="I35" s="66">
        <v>6</v>
      </c>
      <c r="J35" s="65">
        <v>1000</v>
      </c>
      <c r="K35" s="81">
        <v>2316.63</v>
      </c>
      <c r="L35" s="65" t="s">
        <v>24</v>
      </c>
      <c r="M35" s="78">
        <v>55958197.650000006</v>
      </c>
    </row>
    <row r="36" spans="1:13" ht="12.75">
      <c r="A36" s="19" t="s">
        <v>63</v>
      </c>
      <c r="B36" s="19" t="s">
        <v>58</v>
      </c>
      <c r="C36" s="79" t="s">
        <v>115</v>
      </c>
      <c r="D36" s="67">
        <v>36508</v>
      </c>
      <c r="E36" s="67">
        <v>36508</v>
      </c>
      <c r="F36" s="79">
        <v>40770</v>
      </c>
      <c r="G36" s="80">
        <v>24155</v>
      </c>
      <c r="H36" s="68" t="s">
        <v>64</v>
      </c>
      <c r="I36" s="66">
        <v>6</v>
      </c>
      <c r="J36" s="65">
        <v>1000</v>
      </c>
      <c r="K36" s="81">
        <v>2316.63</v>
      </c>
      <c r="L36" s="65" t="s">
        <v>24</v>
      </c>
      <c r="M36" s="78">
        <v>55958197.650000006</v>
      </c>
    </row>
    <row r="37" spans="1:13" ht="12.75">
      <c r="A37" s="19" t="s">
        <v>63</v>
      </c>
      <c r="B37" s="19" t="s">
        <v>58</v>
      </c>
      <c r="C37" s="79" t="s">
        <v>116</v>
      </c>
      <c r="D37" s="67">
        <v>36508</v>
      </c>
      <c r="E37" s="67">
        <v>36508</v>
      </c>
      <c r="F37" s="79">
        <v>40801</v>
      </c>
      <c r="G37" s="80">
        <v>24155</v>
      </c>
      <c r="H37" s="68" t="s">
        <v>64</v>
      </c>
      <c r="I37" s="66">
        <v>6</v>
      </c>
      <c r="J37" s="65">
        <v>1000</v>
      </c>
      <c r="K37" s="81">
        <v>2316.63</v>
      </c>
      <c r="L37" s="65" t="s">
        <v>24</v>
      </c>
      <c r="M37" s="78">
        <v>55958197.650000006</v>
      </c>
    </row>
    <row r="38" spans="1:13" ht="12.75">
      <c r="A38" s="19" t="s">
        <v>63</v>
      </c>
      <c r="B38" s="19" t="s">
        <v>58</v>
      </c>
      <c r="C38" s="79" t="s">
        <v>117</v>
      </c>
      <c r="D38" s="67">
        <v>36508</v>
      </c>
      <c r="E38" s="67">
        <v>36508</v>
      </c>
      <c r="F38" s="79">
        <v>40831</v>
      </c>
      <c r="G38" s="80">
        <v>24155</v>
      </c>
      <c r="H38" s="68" t="s">
        <v>64</v>
      </c>
      <c r="I38" s="66">
        <v>6</v>
      </c>
      <c r="J38" s="65">
        <v>1000</v>
      </c>
      <c r="K38" s="81">
        <v>2316.63</v>
      </c>
      <c r="L38" s="65" t="s">
        <v>24</v>
      </c>
      <c r="M38" s="78">
        <v>55958197.650000006</v>
      </c>
    </row>
    <row r="39" spans="1:13" ht="12.75">
      <c r="A39" s="19" t="s">
        <v>63</v>
      </c>
      <c r="B39" s="19" t="s">
        <v>58</v>
      </c>
      <c r="C39" s="79" t="s">
        <v>118</v>
      </c>
      <c r="D39" s="67">
        <v>36508</v>
      </c>
      <c r="E39" s="67">
        <v>36508</v>
      </c>
      <c r="F39" s="79">
        <v>40862</v>
      </c>
      <c r="G39" s="80">
        <v>24155</v>
      </c>
      <c r="H39" s="68" t="s">
        <v>64</v>
      </c>
      <c r="I39" s="66">
        <v>6</v>
      </c>
      <c r="J39" s="65">
        <v>1000</v>
      </c>
      <c r="K39" s="81">
        <v>2316.63</v>
      </c>
      <c r="L39" s="65" t="s">
        <v>24</v>
      </c>
      <c r="M39" s="78">
        <v>55958197.650000006</v>
      </c>
    </row>
    <row r="40" spans="1:13" ht="12.75">
      <c r="A40" s="19" t="s">
        <v>63</v>
      </c>
      <c r="B40" s="19" t="s">
        <v>58</v>
      </c>
      <c r="C40" s="79" t="s">
        <v>119</v>
      </c>
      <c r="D40" s="67">
        <v>36508</v>
      </c>
      <c r="E40" s="67">
        <v>36508</v>
      </c>
      <c r="F40" s="79">
        <v>40892</v>
      </c>
      <c r="G40" s="80">
        <v>24155</v>
      </c>
      <c r="H40" s="68" t="s">
        <v>64</v>
      </c>
      <c r="I40" s="66">
        <v>6</v>
      </c>
      <c r="J40" s="65">
        <v>1000</v>
      </c>
      <c r="K40" s="81">
        <v>2316.63</v>
      </c>
      <c r="L40" s="65" t="s">
        <v>24</v>
      </c>
      <c r="M40" s="78">
        <v>55958197.650000006</v>
      </c>
    </row>
    <row r="41" spans="1:13" ht="12.75">
      <c r="A41" s="19" t="s">
        <v>63</v>
      </c>
      <c r="B41" s="19" t="s">
        <v>58</v>
      </c>
      <c r="C41" s="79" t="s">
        <v>120</v>
      </c>
      <c r="D41" s="67">
        <v>36508</v>
      </c>
      <c r="E41" s="67">
        <v>36508</v>
      </c>
      <c r="F41" s="79">
        <v>40923</v>
      </c>
      <c r="G41" s="80">
        <v>23181</v>
      </c>
      <c r="H41" s="68" t="s">
        <v>64</v>
      </c>
      <c r="I41" s="66">
        <v>6</v>
      </c>
      <c r="J41" s="65">
        <v>1000</v>
      </c>
      <c r="K41" s="81">
        <v>2316.63</v>
      </c>
      <c r="L41" s="65" t="s">
        <v>24</v>
      </c>
      <c r="M41" s="78">
        <v>53701800.03</v>
      </c>
    </row>
    <row r="42" spans="1:13" ht="12.75">
      <c r="A42" s="19" t="s">
        <v>63</v>
      </c>
      <c r="B42" s="19" t="s">
        <v>58</v>
      </c>
      <c r="C42" s="79" t="s">
        <v>121</v>
      </c>
      <c r="D42" s="67">
        <v>36508</v>
      </c>
      <c r="E42" s="67">
        <v>36508</v>
      </c>
      <c r="F42" s="79">
        <v>40954</v>
      </c>
      <c r="G42" s="80">
        <v>23181</v>
      </c>
      <c r="H42" s="68" t="s">
        <v>64</v>
      </c>
      <c r="I42" s="66">
        <v>6</v>
      </c>
      <c r="J42" s="65">
        <v>1000</v>
      </c>
      <c r="K42" s="81">
        <v>2316.63</v>
      </c>
      <c r="L42" s="65" t="s">
        <v>24</v>
      </c>
      <c r="M42" s="78">
        <v>53701800.03</v>
      </c>
    </row>
    <row r="43" spans="1:13" ht="12.75">
      <c r="A43" s="19" t="s">
        <v>63</v>
      </c>
      <c r="B43" s="19" t="s">
        <v>58</v>
      </c>
      <c r="C43" s="79" t="s">
        <v>122</v>
      </c>
      <c r="D43" s="67">
        <v>36508</v>
      </c>
      <c r="E43" s="67">
        <v>36508</v>
      </c>
      <c r="F43" s="79">
        <v>40983</v>
      </c>
      <c r="G43" s="80">
        <v>23181</v>
      </c>
      <c r="H43" s="68" t="s">
        <v>64</v>
      </c>
      <c r="I43" s="66">
        <v>6</v>
      </c>
      <c r="J43" s="65">
        <v>1000</v>
      </c>
      <c r="K43" s="81">
        <v>2316.63</v>
      </c>
      <c r="L43" s="65" t="s">
        <v>24</v>
      </c>
      <c r="M43" s="78">
        <v>53701800.03</v>
      </c>
    </row>
    <row r="44" spans="1:13" ht="12.75">
      <c r="A44" s="19" t="s">
        <v>63</v>
      </c>
      <c r="B44" s="19" t="s">
        <v>58</v>
      </c>
      <c r="C44" s="79" t="s">
        <v>123</v>
      </c>
      <c r="D44" s="67">
        <v>36508</v>
      </c>
      <c r="E44" s="67">
        <v>36508</v>
      </c>
      <c r="F44" s="79">
        <v>41014</v>
      </c>
      <c r="G44" s="80">
        <v>23181</v>
      </c>
      <c r="H44" s="68" t="s">
        <v>64</v>
      </c>
      <c r="I44" s="66">
        <v>6</v>
      </c>
      <c r="J44" s="65">
        <v>1000</v>
      </c>
      <c r="K44" s="81">
        <v>2316.63</v>
      </c>
      <c r="L44" s="65" t="s">
        <v>24</v>
      </c>
      <c r="M44" s="78">
        <v>53701800.03</v>
      </c>
    </row>
    <row r="45" spans="1:13" ht="12.75">
      <c r="A45" s="19" t="s">
        <v>63</v>
      </c>
      <c r="B45" s="19" t="s">
        <v>58</v>
      </c>
      <c r="C45" s="79" t="s">
        <v>124</v>
      </c>
      <c r="D45" s="67">
        <v>36508</v>
      </c>
      <c r="E45" s="67">
        <v>36508</v>
      </c>
      <c r="F45" s="79">
        <v>41044</v>
      </c>
      <c r="G45" s="80">
        <v>23181</v>
      </c>
      <c r="H45" s="68" t="s">
        <v>64</v>
      </c>
      <c r="I45" s="66">
        <v>6</v>
      </c>
      <c r="J45" s="65">
        <v>1000</v>
      </c>
      <c r="K45" s="81">
        <v>2316.63</v>
      </c>
      <c r="L45" s="65" t="s">
        <v>24</v>
      </c>
      <c r="M45" s="78">
        <v>53701800.03</v>
      </c>
    </row>
    <row r="46" spans="1:13" ht="12.75">
      <c r="A46" s="19" t="s">
        <v>63</v>
      </c>
      <c r="B46" s="19" t="s">
        <v>58</v>
      </c>
      <c r="C46" s="79" t="s">
        <v>125</v>
      </c>
      <c r="D46" s="67">
        <v>36508</v>
      </c>
      <c r="E46" s="67">
        <v>36508</v>
      </c>
      <c r="F46" s="79">
        <v>41075</v>
      </c>
      <c r="G46" s="80">
        <v>23181</v>
      </c>
      <c r="H46" s="68" t="s">
        <v>64</v>
      </c>
      <c r="I46" s="66">
        <v>6</v>
      </c>
      <c r="J46" s="65">
        <v>1000</v>
      </c>
      <c r="K46" s="81">
        <v>2316.63</v>
      </c>
      <c r="L46" s="65" t="s">
        <v>24</v>
      </c>
      <c r="M46" s="78">
        <v>53701800.03</v>
      </c>
    </row>
    <row r="47" spans="1:13" ht="12.75">
      <c r="A47" s="19" t="s">
        <v>63</v>
      </c>
      <c r="B47" s="19" t="s">
        <v>58</v>
      </c>
      <c r="C47" s="79" t="s">
        <v>126</v>
      </c>
      <c r="D47" s="67">
        <v>36508</v>
      </c>
      <c r="E47" s="67">
        <v>36508</v>
      </c>
      <c r="F47" s="79">
        <v>41105</v>
      </c>
      <c r="G47" s="80">
        <v>23181</v>
      </c>
      <c r="H47" s="68" t="s">
        <v>64</v>
      </c>
      <c r="I47" s="66">
        <v>6</v>
      </c>
      <c r="J47" s="65">
        <v>1000</v>
      </c>
      <c r="K47" s="81">
        <v>2316.63</v>
      </c>
      <c r="L47" s="65" t="s">
        <v>24</v>
      </c>
      <c r="M47" s="78">
        <v>53701800.03</v>
      </c>
    </row>
    <row r="48" spans="1:13" ht="12.75">
      <c r="A48" s="19" t="s">
        <v>63</v>
      </c>
      <c r="B48" s="19" t="s">
        <v>58</v>
      </c>
      <c r="C48" s="79" t="s">
        <v>127</v>
      </c>
      <c r="D48" s="67">
        <v>36508</v>
      </c>
      <c r="E48" s="67">
        <v>36508</v>
      </c>
      <c r="F48" s="79">
        <v>41136</v>
      </c>
      <c r="G48" s="80">
        <v>23181</v>
      </c>
      <c r="H48" s="68" t="s">
        <v>64</v>
      </c>
      <c r="I48" s="66">
        <v>6</v>
      </c>
      <c r="J48" s="65">
        <v>1000</v>
      </c>
      <c r="K48" s="81">
        <v>2316.63</v>
      </c>
      <c r="L48" s="65" t="s">
        <v>24</v>
      </c>
      <c r="M48" s="78">
        <v>53701800.03</v>
      </c>
    </row>
    <row r="49" spans="1:13" ht="12.75">
      <c r="A49" s="19" t="s">
        <v>63</v>
      </c>
      <c r="B49" s="19" t="s">
        <v>58</v>
      </c>
      <c r="C49" s="79" t="s">
        <v>128</v>
      </c>
      <c r="D49" s="67">
        <v>36508</v>
      </c>
      <c r="E49" s="67">
        <v>36508</v>
      </c>
      <c r="F49" s="79">
        <v>41167</v>
      </c>
      <c r="G49" s="80">
        <v>23181</v>
      </c>
      <c r="H49" s="68" t="s">
        <v>64</v>
      </c>
      <c r="I49" s="66">
        <v>6</v>
      </c>
      <c r="J49" s="65">
        <v>1000</v>
      </c>
      <c r="K49" s="81">
        <v>2316.63</v>
      </c>
      <c r="L49" s="65" t="s">
        <v>24</v>
      </c>
      <c r="M49" s="78">
        <v>53701800.03</v>
      </c>
    </row>
    <row r="50" spans="1:13" ht="12.75">
      <c r="A50" s="19" t="s">
        <v>63</v>
      </c>
      <c r="B50" s="19" t="s">
        <v>58</v>
      </c>
      <c r="C50" s="79" t="s">
        <v>129</v>
      </c>
      <c r="D50" s="67">
        <v>36508</v>
      </c>
      <c r="E50" s="67">
        <v>36508</v>
      </c>
      <c r="F50" s="79">
        <v>41197</v>
      </c>
      <c r="G50" s="80">
        <v>23181</v>
      </c>
      <c r="H50" s="68" t="s">
        <v>64</v>
      </c>
      <c r="I50" s="66">
        <v>6</v>
      </c>
      <c r="J50" s="65">
        <v>1000</v>
      </c>
      <c r="K50" s="81">
        <v>2316.63</v>
      </c>
      <c r="L50" s="65" t="s">
        <v>24</v>
      </c>
      <c r="M50" s="78">
        <v>53701800.03</v>
      </c>
    </row>
    <row r="51" spans="1:13" ht="12.75">
      <c r="A51" s="19" t="s">
        <v>63</v>
      </c>
      <c r="B51" s="19" t="s">
        <v>58</v>
      </c>
      <c r="C51" s="79" t="s">
        <v>130</v>
      </c>
      <c r="D51" s="67">
        <v>36508</v>
      </c>
      <c r="E51" s="67">
        <v>36508</v>
      </c>
      <c r="F51" s="79">
        <v>41228</v>
      </c>
      <c r="G51" s="80">
        <v>23181</v>
      </c>
      <c r="H51" s="68" t="s">
        <v>64</v>
      </c>
      <c r="I51" s="66">
        <v>6</v>
      </c>
      <c r="J51" s="65">
        <v>1000</v>
      </c>
      <c r="K51" s="81">
        <v>2316.63</v>
      </c>
      <c r="L51" s="65" t="s">
        <v>24</v>
      </c>
      <c r="M51" s="78">
        <v>53701800.03</v>
      </c>
    </row>
    <row r="52" spans="1:13" ht="12.75">
      <c r="A52" s="19" t="s">
        <v>63</v>
      </c>
      <c r="B52" s="19" t="s">
        <v>58</v>
      </c>
      <c r="C52" s="79" t="s">
        <v>131</v>
      </c>
      <c r="D52" s="67">
        <v>36508</v>
      </c>
      <c r="E52" s="67">
        <v>36508</v>
      </c>
      <c r="F52" s="79">
        <v>41258</v>
      </c>
      <c r="G52" s="80">
        <v>23181</v>
      </c>
      <c r="H52" s="68" t="s">
        <v>64</v>
      </c>
      <c r="I52" s="66">
        <v>6</v>
      </c>
      <c r="J52" s="65">
        <v>1000</v>
      </c>
      <c r="K52" s="81">
        <v>2316.63</v>
      </c>
      <c r="L52" s="65" t="s">
        <v>24</v>
      </c>
      <c r="M52" s="78">
        <v>53701800.03</v>
      </c>
    </row>
    <row r="53" spans="1:13" ht="12.75">
      <c r="A53" s="19" t="s">
        <v>63</v>
      </c>
      <c r="B53" s="19" t="s">
        <v>58</v>
      </c>
      <c r="C53" s="79" t="s">
        <v>132</v>
      </c>
      <c r="D53" s="67">
        <v>36508</v>
      </c>
      <c r="E53" s="67">
        <v>36508</v>
      </c>
      <c r="F53" s="79">
        <v>41289</v>
      </c>
      <c r="G53" s="80">
        <v>22230</v>
      </c>
      <c r="H53" s="68" t="s">
        <v>64</v>
      </c>
      <c r="I53" s="66">
        <v>6</v>
      </c>
      <c r="J53" s="65">
        <v>1000</v>
      </c>
      <c r="K53" s="81">
        <v>2316.63</v>
      </c>
      <c r="L53" s="65" t="s">
        <v>24</v>
      </c>
      <c r="M53" s="78">
        <v>51498684.900000006</v>
      </c>
    </row>
    <row r="54" spans="1:13" ht="12.75">
      <c r="A54" s="19" t="s">
        <v>63</v>
      </c>
      <c r="B54" s="19" t="s">
        <v>58</v>
      </c>
      <c r="C54" s="79" t="s">
        <v>133</v>
      </c>
      <c r="D54" s="67">
        <v>36508</v>
      </c>
      <c r="E54" s="67">
        <v>36508</v>
      </c>
      <c r="F54" s="79">
        <v>41320</v>
      </c>
      <c r="G54" s="80">
        <v>22230</v>
      </c>
      <c r="H54" s="68" t="s">
        <v>64</v>
      </c>
      <c r="I54" s="66">
        <v>6</v>
      </c>
      <c r="J54" s="65">
        <v>1000</v>
      </c>
      <c r="K54" s="81">
        <v>2316.63</v>
      </c>
      <c r="L54" s="65" t="s">
        <v>24</v>
      </c>
      <c r="M54" s="78">
        <v>51498684.900000006</v>
      </c>
    </row>
    <row r="55" spans="1:13" ht="12.75">
      <c r="A55" s="19" t="s">
        <v>63</v>
      </c>
      <c r="B55" s="19" t="s">
        <v>58</v>
      </c>
      <c r="C55" s="79" t="s">
        <v>134</v>
      </c>
      <c r="D55" s="67">
        <v>36508</v>
      </c>
      <c r="E55" s="67">
        <v>36508</v>
      </c>
      <c r="F55" s="79">
        <v>41348</v>
      </c>
      <c r="G55" s="80">
        <v>22230</v>
      </c>
      <c r="H55" s="68" t="s">
        <v>64</v>
      </c>
      <c r="I55" s="66">
        <v>6</v>
      </c>
      <c r="J55" s="65">
        <v>1000</v>
      </c>
      <c r="K55" s="81">
        <v>2316.63</v>
      </c>
      <c r="L55" s="65" t="s">
        <v>24</v>
      </c>
      <c r="M55" s="78">
        <v>51498684.900000006</v>
      </c>
    </row>
    <row r="56" spans="1:13" ht="12.75">
      <c r="A56" s="19" t="s">
        <v>63</v>
      </c>
      <c r="B56" s="19" t="s">
        <v>58</v>
      </c>
      <c r="C56" s="79" t="s">
        <v>135</v>
      </c>
      <c r="D56" s="67">
        <v>36508</v>
      </c>
      <c r="E56" s="67">
        <v>36508</v>
      </c>
      <c r="F56" s="79">
        <v>41379</v>
      </c>
      <c r="G56" s="80">
        <v>22230</v>
      </c>
      <c r="H56" s="68" t="s">
        <v>64</v>
      </c>
      <c r="I56" s="66">
        <v>6</v>
      </c>
      <c r="J56" s="65">
        <v>1000</v>
      </c>
      <c r="K56" s="81">
        <v>2316.63</v>
      </c>
      <c r="L56" s="65" t="s">
        <v>24</v>
      </c>
      <c r="M56" s="78">
        <v>51498684.900000006</v>
      </c>
    </row>
    <row r="57" spans="1:13" ht="12.75">
      <c r="A57" s="19" t="s">
        <v>63</v>
      </c>
      <c r="B57" s="19" t="s">
        <v>58</v>
      </c>
      <c r="C57" s="79" t="s">
        <v>136</v>
      </c>
      <c r="D57" s="67">
        <v>36508</v>
      </c>
      <c r="E57" s="67">
        <v>36508</v>
      </c>
      <c r="F57" s="79">
        <v>41409</v>
      </c>
      <c r="G57" s="80">
        <v>22230</v>
      </c>
      <c r="H57" s="68" t="s">
        <v>64</v>
      </c>
      <c r="I57" s="66">
        <v>6</v>
      </c>
      <c r="J57" s="65">
        <v>1000</v>
      </c>
      <c r="K57" s="81">
        <v>2316.63</v>
      </c>
      <c r="L57" s="65" t="s">
        <v>24</v>
      </c>
      <c r="M57" s="78">
        <v>51498684.900000006</v>
      </c>
    </row>
    <row r="58" spans="1:13" ht="12.75">
      <c r="A58" s="19" t="s">
        <v>63</v>
      </c>
      <c r="B58" s="19" t="s">
        <v>58</v>
      </c>
      <c r="C58" s="79" t="s">
        <v>137</v>
      </c>
      <c r="D58" s="67">
        <v>36508</v>
      </c>
      <c r="E58" s="67">
        <v>36508</v>
      </c>
      <c r="F58" s="79">
        <v>41440</v>
      </c>
      <c r="G58" s="80">
        <v>22230</v>
      </c>
      <c r="H58" s="68" t="s">
        <v>64</v>
      </c>
      <c r="I58" s="66">
        <v>6</v>
      </c>
      <c r="J58" s="65">
        <v>1000</v>
      </c>
      <c r="K58" s="81">
        <v>2316.63</v>
      </c>
      <c r="L58" s="65" t="s">
        <v>24</v>
      </c>
      <c r="M58" s="78">
        <v>51498684.900000006</v>
      </c>
    </row>
    <row r="59" spans="1:13" ht="12.75">
      <c r="A59" s="19" t="s">
        <v>63</v>
      </c>
      <c r="B59" s="19" t="s">
        <v>58</v>
      </c>
      <c r="C59" s="79" t="s">
        <v>138</v>
      </c>
      <c r="D59" s="67">
        <v>36508</v>
      </c>
      <c r="E59" s="67">
        <v>36508</v>
      </c>
      <c r="F59" s="79">
        <v>41470</v>
      </c>
      <c r="G59" s="80">
        <v>22230</v>
      </c>
      <c r="H59" s="68" t="s">
        <v>64</v>
      </c>
      <c r="I59" s="66">
        <v>6</v>
      </c>
      <c r="J59" s="65">
        <v>1000</v>
      </c>
      <c r="K59" s="81">
        <v>2316.63</v>
      </c>
      <c r="L59" s="65" t="s">
        <v>24</v>
      </c>
      <c r="M59" s="78">
        <v>51498684.900000006</v>
      </c>
    </row>
    <row r="60" spans="1:13" ht="12.75">
      <c r="A60" s="19" t="s">
        <v>63</v>
      </c>
      <c r="B60" s="19" t="s">
        <v>58</v>
      </c>
      <c r="C60" s="79" t="s">
        <v>139</v>
      </c>
      <c r="D60" s="67">
        <v>36508</v>
      </c>
      <c r="E60" s="67">
        <v>36508</v>
      </c>
      <c r="F60" s="79">
        <v>41501</v>
      </c>
      <c r="G60" s="80">
        <v>22230</v>
      </c>
      <c r="H60" s="68" t="s">
        <v>64</v>
      </c>
      <c r="I60" s="66">
        <v>6</v>
      </c>
      <c r="J60" s="65">
        <v>1000</v>
      </c>
      <c r="K60" s="81">
        <v>2316.63</v>
      </c>
      <c r="L60" s="65" t="s">
        <v>24</v>
      </c>
      <c r="M60" s="78">
        <v>51498684.900000006</v>
      </c>
    </row>
    <row r="61" spans="1:13" ht="12.75">
      <c r="A61" s="19" t="s">
        <v>63</v>
      </c>
      <c r="B61" s="19" t="s">
        <v>58</v>
      </c>
      <c r="C61" s="79" t="s">
        <v>140</v>
      </c>
      <c r="D61" s="67">
        <v>36508</v>
      </c>
      <c r="E61" s="67">
        <v>36508</v>
      </c>
      <c r="F61" s="79">
        <v>41532</v>
      </c>
      <c r="G61" s="80">
        <v>22230</v>
      </c>
      <c r="H61" s="68" t="s">
        <v>64</v>
      </c>
      <c r="I61" s="66">
        <v>6</v>
      </c>
      <c r="J61" s="65">
        <v>1000</v>
      </c>
      <c r="K61" s="81">
        <v>2316.63</v>
      </c>
      <c r="L61" s="65" t="s">
        <v>24</v>
      </c>
      <c r="M61" s="78">
        <v>51498684.900000006</v>
      </c>
    </row>
    <row r="62" spans="1:13" ht="12.75">
      <c r="A62" s="19" t="s">
        <v>63</v>
      </c>
      <c r="B62" s="19" t="s">
        <v>58</v>
      </c>
      <c r="C62" s="79" t="s">
        <v>141</v>
      </c>
      <c r="D62" s="67">
        <v>36508</v>
      </c>
      <c r="E62" s="67">
        <v>36508</v>
      </c>
      <c r="F62" s="79">
        <v>41562</v>
      </c>
      <c r="G62" s="80">
        <v>22230</v>
      </c>
      <c r="H62" s="68" t="s">
        <v>64</v>
      </c>
      <c r="I62" s="66">
        <v>6</v>
      </c>
      <c r="J62" s="65">
        <v>1000</v>
      </c>
      <c r="K62" s="81">
        <v>2316.63</v>
      </c>
      <c r="L62" s="65" t="s">
        <v>24</v>
      </c>
      <c r="M62" s="78">
        <v>51498684.900000006</v>
      </c>
    </row>
    <row r="63" spans="1:13" ht="12.75">
      <c r="A63" s="19" t="s">
        <v>63</v>
      </c>
      <c r="B63" s="19" t="s">
        <v>58</v>
      </c>
      <c r="C63" s="79" t="s">
        <v>142</v>
      </c>
      <c r="D63" s="67">
        <v>36508</v>
      </c>
      <c r="E63" s="67">
        <v>36508</v>
      </c>
      <c r="F63" s="79">
        <v>41593</v>
      </c>
      <c r="G63" s="80">
        <v>22230</v>
      </c>
      <c r="H63" s="68" t="s">
        <v>64</v>
      </c>
      <c r="I63" s="66">
        <v>6</v>
      </c>
      <c r="J63" s="65">
        <v>1000</v>
      </c>
      <c r="K63" s="81">
        <v>2316.63</v>
      </c>
      <c r="L63" s="65" t="s">
        <v>24</v>
      </c>
      <c r="M63" s="78">
        <v>51498684.900000006</v>
      </c>
    </row>
    <row r="64" spans="1:13" ht="12.75">
      <c r="A64" s="19" t="s">
        <v>63</v>
      </c>
      <c r="B64" s="19" t="s">
        <v>58</v>
      </c>
      <c r="C64" s="79" t="s">
        <v>143</v>
      </c>
      <c r="D64" s="67">
        <v>36508</v>
      </c>
      <c r="E64" s="67">
        <v>36508</v>
      </c>
      <c r="F64" s="79">
        <v>41623</v>
      </c>
      <c r="G64" s="80">
        <v>22230</v>
      </c>
      <c r="H64" s="68" t="s">
        <v>64</v>
      </c>
      <c r="I64" s="66">
        <v>6</v>
      </c>
      <c r="J64" s="65">
        <v>1000</v>
      </c>
      <c r="K64" s="81">
        <v>2316.63</v>
      </c>
      <c r="L64" s="65" t="s">
        <v>24</v>
      </c>
      <c r="M64" s="78">
        <v>51498684.900000006</v>
      </c>
    </row>
    <row r="65" spans="1:13" ht="12.75">
      <c r="A65" s="19" t="s">
        <v>63</v>
      </c>
      <c r="B65" s="19" t="s">
        <v>58</v>
      </c>
      <c r="C65" s="79" t="s">
        <v>144</v>
      </c>
      <c r="D65" s="67">
        <v>36508</v>
      </c>
      <c r="E65" s="67">
        <v>36508</v>
      </c>
      <c r="F65" s="79">
        <v>41654</v>
      </c>
      <c r="G65" s="80">
        <v>19128</v>
      </c>
      <c r="H65" s="68" t="s">
        <v>64</v>
      </c>
      <c r="I65" s="66">
        <v>6</v>
      </c>
      <c r="J65" s="65">
        <v>1000</v>
      </c>
      <c r="K65" s="81">
        <v>2316.63</v>
      </c>
      <c r="L65" s="65" t="s">
        <v>24</v>
      </c>
      <c r="M65" s="78">
        <v>44312498.64</v>
      </c>
    </row>
    <row r="66" spans="1:13" ht="12.75">
      <c r="A66" s="19" t="s">
        <v>63</v>
      </c>
      <c r="B66" s="19" t="s">
        <v>58</v>
      </c>
      <c r="C66" s="79" t="s">
        <v>145</v>
      </c>
      <c r="D66" s="67">
        <v>36508</v>
      </c>
      <c r="E66" s="67">
        <v>36508</v>
      </c>
      <c r="F66" s="79">
        <v>41685</v>
      </c>
      <c r="G66" s="80">
        <v>19128</v>
      </c>
      <c r="H66" s="68" t="s">
        <v>64</v>
      </c>
      <c r="I66" s="66">
        <v>6</v>
      </c>
      <c r="J66" s="65">
        <v>1000</v>
      </c>
      <c r="K66" s="81">
        <v>2316.63</v>
      </c>
      <c r="L66" s="65" t="s">
        <v>24</v>
      </c>
      <c r="M66" s="78">
        <v>44312498.64</v>
      </c>
    </row>
    <row r="67" spans="1:13" ht="12.75">
      <c r="A67" s="19" t="s">
        <v>63</v>
      </c>
      <c r="B67" s="19" t="s">
        <v>58</v>
      </c>
      <c r="C67" s="79" t="s">
        <v>146</v>
      </c>
      <c r="D67" s="67">
        <v>36508</v>
      </c>
      <c r="E67" s="67">
        <v>36508</v>
      </c>
      <c r="F67" s="79">
        <v>41713</v>
      </c>
      <c r="G67" s="80">
        <v>19128</v>
      </c>
      <c r="H67" s="68" t="s">
        <v>64</v>
      </c>
      <c r="I67" s="66">
        <v>6</v>
      </c>
      <c r="J67" s="65">
        <v>1000</v>
      </c>
      <c r="K67" s="81">
        <v>2316.63</v>
      </c>
      <c r="L67" s="65" t="s">
        <v>24</v>
      </c>
      <c r="M67" s="78">
        <v>44312498.64</v>
      </c>
    </row>
    <row r="68" spans="1:13" ht="12.75">
      <c r="A68" s="19" t="s">
        <v>63</v>
      </c>
      <c r="B68" s="19" t="s">
        <v>58</v>
      </c>
      <c r="C68" s="79" t="s">
        <v>147</v>
      </c>
      <c r="D68" s="67">
        <v>36508</v>
      </c>
      <c r="E68" s="67">
        <v>36508</v>
      </c>
      <c r="F68" s="79">
        <v>41744</v>
      </c>
      <c r="G68" s="80">
        <v>19128</v>
      </c>
      <c r="H68" s="68" t="s">
        <v>64</v>
      </c>
      <c r="I68" s="66">
        <v>6</v>
      </c>
      <c r="J68" s="65">
        <v>1000</v>
      </c>
      <c r="K68" s="81">
        <v>2316.63</v>
      </c>
      <c r="L68" s="65" t="s">
        <v>24</v>
      </c>
      <c r="M68" s="78">
        <v>44312498.64</v>
      </c>
    </row>
    <row r="69" spans="1:13" ht="12.75">
      <c r="A69" s="19" t="s">
        <v>63</v>
      </c>
      <c r="B69" s="19" t="s">
        <v>58</v>
      </c>
      <c r="C69" s="79" t="s">
        <v>148</v>
      </c>
      <c r="D69" s="67">
        <v>36508</v>
      </c>
      <c r="E69" s="67">
        <v>36508</v>
      </c>
      <c r="F69" s="79">
        <v>41774</v>
      </c>
      <c r="G69" s="80">
        <v>19128</v>
      </c>
      <c r="H69" s="68" t="s">
        <v>64</v>
      </c>
      <c r="I69" s="66">
        <v>6</v>
      </c>
      <c r="J69" s="65">
        <v>1000</v>
      </c>
      <c r="K69" s="81">
        <v>2316.63</v>
      </c>
      <c r="L69" s="65" t="s">
        <v>24</v>
      </c>
      <c r="M69" s="78">
        <v>44312498.64</v>
      </c>
    </row>
    <row r="70" spans="1:13" ht="12.75">
      <c r="A70" s="19" t="s">
        <v>63</v>
      </c>
      <c r="B70" s="19" t="s">
        <v>58</v>
      </c>
      <c r="C70" s="79" t="s">
        <v>149</v>
      </c>
      <c r="D70" s="67">
        <v>36508</v>
      </c>
      <c r="E70" s="67">
        <v>36508</v>
      </c>
      <c r="F70" s="79">
        <v>41805</v>
      </c>
      <c r="G70" s="80">
        <v>19128</v>
      </c>
      <c r="H70" s="68" t="s">
        <v>64</v>
      </c>
      <c r="I70" s="66">
        <v>6</v>
      </c>
      <c r="J70" s="65">
        <v>1000</v>
      </c>
      <c r="K70" s="81">
        <v>2316.63</v>
      </c>
      <c r="L70" s="65" t="s">
        <v>24</v>
      </c>
      <c r="M70" s="78">
        <v>44312498.64</v>
      </c>
    </row>
    <row r="71" spans="1:13" ht="12.75">
      <c r="A71" s="19" t="s">
        <v>63</v>
      </c>
      <c r="B71" s="19" t="s">
        <v>58</v>
      </c>
      <c r="C71" s="79" t="s">
        <v>150</v>
      </c>
      <c r="D71" s="67">
        <v>36508</v>
      </c>
      <c r="E71" s="67">
        <v>36508</v>
      </c>
      <c r="F71" s="79">
        <v>41835</v>
      </c>
      <c r="G71" s="80">
        <v>19128</v>
      </c>
      <c r="H71" s="68" t="s">
        <v>64</v>
      </c>
      <c r="I71" s="66">
        <v>6</v>
      </c>
      <c r="J71" s="65">
        <v>1000</v>
      </c>
      <c r="K71" s="81">
        <v>2316.63</v>
      </c>
      <c r="L71" s="65" t="s">
        <v>24</v>
      </c>
      <c r="M71" s="78">
        <v>44312498.64</v>
      </c>
    </row>
    <row r="72" spans="1:13" ht="12.75">
      <c r="A72" s="19" t="s">
        <v>63</v>
      </c>
      <c r="B72" s="19" t="s">
        <v>58</v>
      </c>
      <c r="C72" s="79" t="s">
        <v>151</v>
      </c>
      <c r="D72" s="67">
        <v>36508</v>
      </c>
      <c r="E72" s="67">
        <v>36508</v>
      </c>
      <c r="F72" s="79">
        <v>41866</v>
      </c>
      <c r="G72" s="80">
        <v>19128</v>
      </c>
      <c r="H72" s="68" t="s">
        <v>64</v>
      </c>
      <c r="I72" s="66">
        <v>6</v>
      </c>
      <c r="J72" s="65">
        <v>1000</v>
      </c>
      <c r="K72" s="81">
        <v>2316.63</v>
      </c>
      <c r="L72" s="65" t="s">
        <v>24</v>
      </c>
      <c r="M72" s="78">
        <v>44312498.64</v>
      </c>
    </row>
    <row r="73" spans="1:13" ht="12.75">
      <c r="A73" s="19" t="s">
        <v>63</v>
      </c>
      <c r="B73" s="19" t="s">
        <v>58</v>
      </c>
      <c r="C73" s="79" t="s">
        <v>152</v>
      </c>
      <c r="D73" s="67">
        <v>36508</v>
      </c>
      <c r="E73" s="67">
        <v>36508</v>
      </c>
      <c r="F73" s="79">
        <v>41897</v>
      </c>
      <c r="G73" s="80">
        <v>19128</v>
      </c>
      <c r="H73" s="68" t="s">
        <v>64</v>
      </c>
      <c r="I73" s="66">
        <v>6</v>
      </c>
      <c r="J73" s="65">
        <v>1000</v>
      </c>
      <c r="K73" s="81">
        <v>2316.63</v>
      </c>
      <c r="L73" s="65" t="s">
        <v>24</v>
      </c>
      <c r="M73" s="78">
        <v>44312498.64</v>
      </c>
    </row>
    <row r="74" spans="1:13" ht="12.75">
      <c r="A74" s="19" t="s">
        <v>63</v>
      </c>
      <c r="B74" s="19" t="s">
        <v>58</v>
      </c>
      <c r="C74" s="79" t="s">
        <v>153</v>
      </c>
      <c r="D74" s="67">
        <v>36508</v>
      </c>
      <c r="E74" s="67">
        <v>36508</v>
      </c>
      <c r="F74" s="79">
        <v>41927</v>
      </c>
      <c r="G74" s="80">
        <v>19128</v>
      </c>
      <c r="H74" s="68" t="s">
        <v>64</v>
      </c>
      <c r="I74" s="66">
        <v>6</v>
      </c>
      <c r="J74" s="65">
        <v>1000</v>
      </c>
      <c r="K74" s="81">
        <v>2316.63</v>
      </c>
      <c r="L74" s="65" t="s">
        <v>24</v>
      </c>
      <c r="M74" s="78">
        <v>44312498.64</v>
      </c>
    </row>
    <row r="75" spans="1:13" ht="12.75">
      <c r="A75" s="19" t="s">
        <v>63</v>
      </c>
      <c r="B75" s="19" t="s">
        <v>58</v>
      </c>
      <c r="C75" s="79" t="s">
        <v>154</v>
      </c>
      <c r="D75" s="67">
        <v>36508</v>
      </c>
      <c r="E75" s="67">
        <v>36508</v>
      </c>
      <c r="F75" s="79">
        <v>41958</v>
      </c>
      <c r="G75" s="80">
        <v>19128</v>
      </c>
      <c r="H75" s="68" t="s">
        <v>64</v>
      </c>
      <c r="I75" s="66">
        <v>6</v>
      </c>
      <c r="J75" s="65">
        <v>1000</v>
      </c>
      <c r="K75" s="81">
        <v>2316.63</v>
      </c>
      <c r="L75" s="65" t="s">
        <v>24</v>
      </c>
      <c r="M75" s="78">
        <v>44312498.64</v>
      </c>
    </row>
    <row r="76" spans="1:13" ht="12.75">
      <c r="A76" s="19" t="s">
        <v>63</v>
      </c>
      <c r="B76" s="19" t="s">
        <v>58</v>
      </c>
      <c r="C76" s="79" t="s">
        <v>155</v>
      </c>
      <c r="D76" s="67">
        <v>36508</v>
      </c>
      <c r="E76" s="67">
        <v>36508</v>
      </c>
      <c r="F76" s="79">
        <v>41988</v>
      </c>
      <c r="G76" s="80">
        <v>19304</v>
      </c>
      <c r="H76" s="68" t="s">
        <v>64</v>
      </c>
      <c r="I76" s="66">
        <v>6</v>
      </c>
      <c r="J76" s="65">
        <v>1000</v>
      </c>
      <c r="K76" s="81">
        <v>2316.63</v>
      </c>
      <c r="L76" s="65" t="s">
        <v>24</v>
      </c>
      <c r="M76" s="78">
        <v>44720225.52</v>
      </c>
    </row>
    <row r="77" spans="1:13" ht="12.75">
      <c r="A77" s="83"/>
      <c r="B77" s="83"/>
      <c r="C77" s="84"/>
      <c r="D77" s="85"/>
      <c r="E77" s="85"/>
      <c r="F77" s="84"/>
      <c r="G77" s="90">
        <v>1968449</v>
      </c>
      <c r="H77" s="86"/>
      <c r="I77" s="87"/>
      <c r="J77" s="88"/>
      <c r="K77" s="89"/>
      <c r="L77" s="88"/>
      <c r="M77" s="91">
        <v>4560168006.870006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8.57421875" style="0" bestFit="1" customWidth="1"/>
    <col min="3" max="3" width="14.00390625" style="0" customWidth="1"/>
    <col min="4" max="4" width="13.57421875" style="0" bestFit="1" customWidth="1"/>
    <col min="5" max="5" width="12.8515625" style="0" customWidth="1"/>
    <col min="6" max="6" width="7.421875" style="0" bestFit="1" customWidth="1"/>
    <col min="7" max="7" width="16.421875" style="0" customWidth="1"/>
    <col min="8" max="8" width="12.7109375" style="0" bestFit="1" customWidth="1"/>
    <col min="9" max="9" width="14.57421875" style="0" bestFit="1" customWidth="1"/>
    <col min="10" max="10" width="16.57421875" style="0" bestFit="1" customWidth="1"/>
  </cols>
  <sheetData>
    <row r="1" spans="1:2" ht="15.75">
      <c r="A1" s="25" t="s">
        <v>207</v>
      </c>
      <c r="B1" s="97"/>
    </row>
    <row r="2" spans="1:2" ht="7.5" customHeight="1">
      <c r="A2" s="25"/>
      <c r="B2" s="97"/>
    </row>
    <row r="3" spans="1:2" s="261" customFormat="1" ht="12.75" thickBot="1">
      <c r="A3" s="17" t="str">
        <f>Capa!E12</f>
        <v>(FEVEREIRO DE 2009)</v>
      </c>
      <c r="B3" s="17"/>
    </row>
    <row r="4" spans="1:10" ht="15" customHeight="1">
      <c r="A4" s="293" t="s">
        <v>185</v>
      </c>
      <c r="B4" s="295" t="s">
        <v>184</v>
      </c>
      <c r="C4" s="295" t="s">
        <v>201</v>
      </c>
      <c r="D4" s="295" t="s">
        <v>200</v>
      </c>
      <c r="E4" s="303" t="s">
        <v>199</v>
      </c>
      <c r="F4" s="299" t="s">
        <v>164</v>
      </c>
      <c r="G4" s="301" t="s">
        <v>206</v>
      </c>
      <c r="H4" s="297" t="s">
        <v>37</v>
      </c>
      <c r="I4" s="297" t="s">
        <v>187</v>
      </c>
      <c r="J4" s="295" t="s">
        <v>202</v>
      </c>
    </row>
    <row r="5" spans="1:10" ht="15" customHeight="1" thickBot="1">
      <c r="A5" s="294"/>
      <c r="B5" s="296" t="s">
        <v>183</v>
      </c>
      <c r="C5" s="296"/>
      <c r="D5" s="296"/>
      <c r="E5" s="304"/>
      <c r="F5" s="300"/>
      <c r="G5" s="302"/>
      <c r="H5" s="298"/>
      <c r="I5" s="298"/>
      <c r="J5" s="296"/>
    </row>
    <row r="6" spans="1:10" ht="14.25">
      <c r="A6" s="98" t="s">
        <v>186</v>
      </c>
      <c r="B6" s="99" t="s">
        <v>203</v>
      </c>
      <c r="C6" s="102">
        <v>39870</v>
      </c>
      <c r="D6" s="102">
        <v>39990</v>
      </c>
      <c r="E6" s="100" t="s">
        <v>166</v>
      </c>
      <c r="F6" s="101" t="s">
        <v>165</v>
      </c>
      <c r="G6" s="221">
        <v>40163</v>
      </c>
      <c r="H6" s="103">
        <v>26353</v>
      </c>
      <c r="I6" s="104">
        <v>3796.29844009</v>
      </c>
      <c r="J6" s="105">
        <v>100043852.81</v>
      </c>
    </row>
    <row r="7" spans="1:2" ht="12.75">
      <c r="A7" s="174" t="s">
        <v>188</v>
      </c>
      <c r="B7" s="174"/>
    </row>
  </sheetData>
  <mergeCells count="10">
    <mergeCell ref="A4:A5"/>
    <mergeCell ref="J4:J5"/>
    <mergeCell ref="H4:H5"/>
    <mergeCell ref="I4:I5"/>
    <mergeCell ref="C4:C5"/>
    <mergeCell ref="B4:B5"/>
    <mergeCell ref="F4:F5"/>
    <mergeCell ref="G4:G5"/>
    <mergeCell ref="E4:E5"/>
    <mergeCell ref="D4:D5"/>
  </mergeCells>
  <printOptions/>
  <pageMargins left="0.75" right="0.75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2009-04-16T15:09:45Z</cp:lastPrinted>
  <dcterms:created xsi:type="dcterms:W3CDTF">2008-03-14T13:22:04Z</dcterms:created>
  <dcterms:modified xsi:type="dcterms:W3CDTF">2009-05-08T14:37:12Z</dcterms:modified>
  <cp:category/>
  <cp:version/>
  <cp:contentType/>
  <cp:contentStatus/>
</cp:coreProperties>
</file>